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Дом пионеров ограждение на нужды УКС\Дом писонеров -400 000р. на суд.стр.экспертизу\Для разменщения принятой МП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7" i="1" l="1"/>
  <c r="H97" i="1"/>
  <c r="H52" i="1" l="1"/>
  <c r="J100" i="1" l="1"/>
  <c r="H92" i="1"/>
  <c r="K103" i="1" l="1"/>
  <c r="K102" i="1"/>
  <c r="K101" i="1"/>
  <c r="K100" i="1"/>
  <c r="J103" i="1"/>
  <c r="J102" i="1"/>
  <c r="J101" i="1"/>
  <c r="I103" i="1"/>
  <c r="I102" i="1"/>
  <c r="I101" i="1"/>
  <c r="I100" i="1"/>
  <c r="H103" i="1"/>
  <c r="H102" i="1"/>
  <c r="H101" i="1"/>
  <c r="H100" i="1"/>
  <c r="G108" i="1"/>
  <c r="G107" i="1"/>
  <c r="G106" i="1"/>
  <c r="G105" i="1"/>
  <c r="K104" i="1"/>
  <c r="J104" i="1"/>
  <c r="I104" i="1"/>
  <c r="H104" i="1"/>
  <c r="K93" i="1"/>
  <c r="K92" i="1"/>
  <c r="K91" i="1"/>
  <c r="K90" i="1"/>
  <c r="J93" i="1"/>
  <c r="J92" i="1"/>
  <c r="J91" i="1"/>
  <c r="J90" i="1"/>
  <c r="J112" i="1" s="1"/>
  <c r="I93" i="1"/>
  <c r="I92" i="1"/>
  <c r="G92" i="1" s="1"/>
  <c r="I91" i="1"/>
  <c r="I90" i="1"/>
  <c r="H93" i="1"/>
  <c r="G93" i="1" s="1"/>
  <c r="H91" i="1"/>
  <c r="H90" i="1"/>
  <c r="G98" i="1"/>
  <c r="G97" i="1"/>
  <c r="G96" i="1"/>
  <c r="G95" i="1"/>
  <c r="K94" i="1"/>
  <c r="J94" i="1"/>
  <c r="I94" i="1"/>
  <c r="H94" i="1"/>
  <c r="G91" i="1" l="1"/>
  <c r="I89" i="1"/>
  <c r="J114" i="1"/>
  <c r="K89" i="1"/>
  <c r="H99" i="1"/>
  <c r="G102" i="1"/>
  <c r="I99" i="1"/>
  <c r="J99" i="1"/>
  <c r="G94" i="1"/>
  <c r="J115" i="1"/>
  <c r="K99" i="1"/>
  <c r="H89" i="1"/>
  <c r="J89" i="1"/>
  <c r="G90" i="1"/>
  <c r="G101" i="1"/>
  <c r="G103" i="1"/>
  <c r="J113" i="1"/>
  <c r="G100" i="1"/>
  <c r="G104" i="1"/>
  <c r="H59" i="1"/>
  <c r="H49" i="1"/>
  <c r="J111" i="1"/>
  <c r="H36" i="1"/>
  <c r="K79" i="1"/>
  <c r="J79" i="1"/>
  <c r="I79" i="1"/>
  <c r="H79" i="1"/>
  <c r="G83" i="1"/>
  <c r="G82" i="1"/>
  <c r="G81" i="1"/>
  <c r="G80" i="1"/>
  <c r="K84" i="1"/>
  <c r="J84" i="1"/>
  <c r="I84" i="1"/>
  <c r="H84" i="1"/>
  <c r="G88" i="1"/>
  <c r="G87" i="1"/>
  <c r="G86" i="1"/>
  <c r="G85" i="1"/>
  <c r="H35" i="1"/>
  <c r="G25" i="1"/>
  <c r="G76" i="1"/>
  <c r="K48" i="1"/>
  <c r="K47" i="1"/>
  <c r="K46" i="1"/>
  <c r="K45" i="1"/>
  <c r="K39" i="1"/>
  <c r="K38" i="1"/>
  <c r="K37" i="1"/>
  <c r="K36" i="1"/>
  <c r="K35" i="1"/>
  <c r="I48" i="1"/>
  <c r="I47" i="1"/>
  <c r="I46" i="1"/>
  <c r="I45" i="1"/>
  <c r="I38" i="1"/>
  <c r="I37" i="1"/>
  <c r="I36" i="1"/>
  <c r="I35" i="1"/>
  <c r="K23" i="1"/>
  <c r="K115" i="1" s="1"/>
  <c r="K22" i="1"/>
  <c r="K21" i="1"/>
  <c r="K113" i="1" s="1"/>
  <c r="K20" i="1"/>
  <c r="I23" i="1"/>
  <c r="I115" i="1" s="1"/>
  <c r="I22" i="1"/>
  <c r="I114" i="1" s="1"/>
  <c r="I21" i="1"/>
  <c r="I113" i="1" s="1"/>
  <c r="I20" i="1"/>
  <c r="I112" i="1" s="1"/>
  <c r="H23" i="1"/>
  <c r="H22" i="1"/>
  <c r="H21" i="1"/>
  <c r="H20" i="1"/>
  <c r="H73" i="1"/>
  <c r="H72" i="1"/>
  <c r="H71" i="1"/>
  <c r="H70" i="1"/>
  <c r="H48" i="1"/>
  <c r="H47" i="1"/>
  <c r="H114" i="1" s="1"/>
  <c r="G114" i="1" s="1"/>
  <c r="H46" i="1"/>
  <c r="H45" i="1"/>
  <c r="H38" i="1"/>
  <c r="H37" i="1"/>
  <c r="G99" i="1" l="1"/>
  <c r="G89" i="1"/>
  <c r="H113" i="1"/>
  <c r="H115" i="1"/>
  <c r="H112" i="1"/>
  <c r="H111" i="1"/>
  <c r="G111" i="1" s="1"/>
  <c r="K112" i="1"/>
  <c r="K114" i="1"/>
  <c r="G79" i="1"/>
  <c r="G84" i="1"/>
  <c r="G113" i="1"/>
  <c r="H44" i="1"/>
  <c r="K64" i="1"/>
  <c r="K59" i="1"/>
  <c r="I59" i="1"/>
  <c r="G115" i="1" l="1"/>
  <c r="G112" i="1"/>
  <c r="H74" i="1"/>
  <c r="G75" i="1" l="1"/>
  <c r="G77" i="1"/>
  <c r="G78" i="1"/>
  <c r="I64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2" i="1"/>
  <c r="G67" i="1"/>
  <c r="G23" i="1" l="1"/>
  <c r="G21" i="1"/>
  <c r="G19" i="1" s="1"/>
  <c r="G22" i="1"/>
  <c r="G46" i="1"/>
  <c r="G34" i="1"/>
  <c r="G45" i="1"/>
  <c r="G57" i="1"/>
  <c r="G47" i="1" s="1"/>
  <c r="H54" i="1"/>
  <c r="I54" i="1"/>
  <c r="K54" i="1"/>
  <c r="I49" i="1"/>
  <c r="K49" i="1"/>
  <c r="H39" i="1"/>
  <c r="I39" i="1"/>
  <c r="H29" i="1"/>
  <c r="I29" i="1"/>
  <c r="K29" i="1"/>
  <c r="H24" i="1"/>
  <c r="I24" i="1"/>
  <c r="K24" i="1"/>
  <c r="K34" i="1" l="1"/>
  <c r="I34" i="1"/>
  <c r="I19" i="1"/>
  <c r="I44" i="1"/>
  <c r="K19" i="1"/>
  <c r="H19" i="1"/>
  <c r="K44" i="1"/>
  <c r="I111" i="1" l="1"/>
  <c r="G73" i="1" l="1"/>
  <c r="G72" i="1" l="1"/>
  <c r="H34" i="1" l="1"/>
  <c r="H69" i="1" l="1"/>
  <c r="H64" i="1" l="1"/>
  <c r="G71" i="1" l="1"/>
  <c r="G70" i="1"/>
  <c r="G74" i="1" l="1"/>
  <c r="G69" i="1" l="1"/>
  <c r="G49" i="1" l="1"/>
  <c r="G54" i="1"/>
  <c r="G59" i="1"/>
  <c r="G64" i="1"/>
  <c r="G29" i="1"/>
  <c r="G24" i="1"/>
  <c r="G39" i="1"/>
  <c r="K111" i="1" l="1"/>
  <c r="G44" i="1"/>
  <c r="G48" i="1" l="1"/>
</calcChain>
</file>

<file path=xl/sharedStrings.xml><?xml version="1.0" encoding="utf-8"?>
<sst xmlns="http://schemas.openxmlformats.org/spreadsheetml/2006/main" count="188" uniqueCount="84">
  <si>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</si>
  <si>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</si>
  <si>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</si>
  <si>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</si>
  <si>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</si>
  <si>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</si>
  <si>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</si>
  <si>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</si>
  <si>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</si>
  <si>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</si>
  <si>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</si>
  <si>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</si>
  <si>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</si>
  <si>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</si>
  <si>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</si>
  <si>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</si>
  <si>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</si>
  <si>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</si>
  <si>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</si>
  <si>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</si>
  <si>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</si>
  <si>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</si>
  <si>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</si>
  <si>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</si>
  <si>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</si>
  <si>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</si>
  <si>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</si>
  <si>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</si>
  <si>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</si>
  <si>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</si>
  <si>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</si>
  <si>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</si>
  <si>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</si>
  <si>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</si>
  <si>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</si>
  <si>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</si>
  <si>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</si>
  <si>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</si>
  <si>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</si>
  <si>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</si>
  <si>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</si>
  <si>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</si>
  <si>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</si>
  <si>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</si>
  <si>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</si>
  <si>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</si>
  <si>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</si>
  <si>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</si>
  <si>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</si>
  <si>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</si>
  <si>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</si>
  <si>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</si>
  <si>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</si>
  <si>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</si>
  <si>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</si>
  <si>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</si>
  <si>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</si>
  <si>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</si>
  <si>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</si>
  <si>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</si>
  <si>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</si>
  <si>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</si>
  <si>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</si>
  <si>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</si>
  <si>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</si>
  <si>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</si>
  <si>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</si>
  <si>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</si>
  <si>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</si>
  <si>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</si>
  <si>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2022  г.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</si>
  <si>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</si>
  <si>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</si>
  <si>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</si>
  <si>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</si>
  <si>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С.В. Шульга</t>
  </si>
  <si>
    <t>Задача 1. Обустройство существующих туристических маршрутов и объектов показа</t>
  </si>
  <si>
    <t xml:space="preserve">Начальник отдела городского строительства администрации города Евпатории Республики Крым </t>
  </si>
  <si>
    <t>2023-2024 гг.</t>
  </si>
  <si>
    <t>к  постановлению администрации города Евпатории Республики Крым</t>
  </si>
  <si>
    <t>от____________№___________</t>
  </si>
  <si>
    <t xml:space="preserve"> 2023 г.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</si>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</sst>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zoomScale="40" zoomScaleNormal="40" zoomScaleSheetLayoutView="40" workbookViewId="0">
      <selection activeCell="H58" sqref="H58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11" customWidth="1"/>
    <col min="10" max="10" width="24.85546875" style="11" customWidth="1"/>
    <col min="11" max="11" width="31" style="14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27"/>
      <c r="J1" s="27"/>
      <c r="K1" s="27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79</v>
      </c>
      <c r="I2" s="27"/>
      <c r="J2" s="27"/>
      <c r="K2" s="27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80</v>
      </c>
      <c r="I3" s="27"/>
      <c r="J3" s="27"/>
      <c r="K3" s="27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27"/>
      <c r="J4" s="27"/>
      <c r="K4" s="27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27"/>
      <c r="J5" s="27"/>
      <c r="K5" s="27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27"/>
      <c r="J6" s="27"/>
      <c r="K6" s="27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27"/>
      <c r="J7" s="27"/>
      <c r="K7" s="27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27"/>
      <c r="J8" s="27"/>
      <c r="K8" s="27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27"/>
      <c r="J9" s="27"/>
      <c r="K9" s="27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27"/>
      <c r="J10" s="27"/>
      <c r="K10" s="27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16" t="s">
        <v>62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27"/>
      <c r="Q11" s="27"/>
      <c r="R11" s="27"/>
      <c r="S11" s="27"/>
    </row>
    <row r="12" spans="1:19" x14ac:dyDescent="0.3"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27"/>
      <c r="Q12" s="27"/>
      <c r="R12" s="27"/>
      <c r="S12" s="27"/>
    </row>
    <row r="13" spans="1:19" x14ac:dyDescent="0.3"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87" t="s">
        <v>13</v>
      </c>
      <c r="C15" s="88" t="s">
        <v>14</v>
      </c>
      <c r="D15" s="92" t="s">
        <v>15</v>
      </c>
      <c r="E15" s="90" t="s">
        <v>61</v>
      </c>
      <c r="F15" s="92" t="s">
        <v>0</v>
      </c>
      <c r="G15" s="92" t="s">
        <v>11</v>
      </c>
      <c r="H15" s="85" t="s">
        <v>51</v>
      </c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</row>
    <row r="16" spans="1:19" s="38" customFormat="1" ht="35.25" customHeight="1" x14ac:dyDescent="0.3">
      <c r="A16" s="37"/>
      <c r="B16" s="87"/>
      <c r="C16" s="89"/>
      <c r="D16" s="93"/>
      <c r="E16" s="91"/>
      <c r="F16" s="93"/>
      <c r="G16" s="93"/>
      <c r="H16" s="92" t="s">
        <v>38</v>
      </c>
      <c r="I16" s="92" t="s">
        <v>39</v>
      </c>
      <c r="J16" s="117" t="s">
        <v>40</v>
      </c>
      <c r="K16" s="92" t="s">
        <v>46</v>
      </c>
      <c r="L16" s="66"/>
      <c r="M16" s="66"/>
      <c r="N16" s="66"/>
      <c r="O16" s="66"/>
      <c r="P16" s="66"/>
      <c r="Q16" s="66"/>
      <c r="R16" s="66"/>
      <c r="S16" s="66"/>
    </row>
    <row r="17" spans="1:19" s="3" customFormat="1" ht="18.75" customHeight="1" x14ac:dyDescent="0.3">
      <c r="A17" s="20"/>
      <c r="B17" s="87"/>
      <c r="C17" s="89"/>
      <c r="D17" s="93"/>
      <c r="E17" s="91"/>
      <c r="F17" s="93"/>
      <c r="G17" s="93"/>
      <c r="H17" s="92"/>
      <c r="I17" s="92"/>
      <c r="J17" s="118"/>
      <c r="K17" s="92"/>
      <c r="L17" s="67"/>
      <c r="M17" s="67"/>
      <c r="N17" s="67"/>
      <c r="O17" s="67"/>
      <c r="P17" s="67"/>
      <c r="Q17" s="67"/>
      <c r="R17" s="67"/>
      <c r="S17" s="67"/>
    </row>
    <row r="18" spans="1:19" s="3" customFormat="1" ht="25.5" customHeight="1" x14ac:dyDescent="0.3">
      <c r="A18" s="20"/>
      <c r="B18" s="62">
        <v>1</v>
      </c>
      <c r="C18" s="63">
        <v>2</v>
      </c>
      <c r="D18" s="62">
        <v>3</v>
      </c>
      <c r="E18" s="62">
        <v>4</v>
      </c>
      <c r="F18" s="65">
        <v>5</v>
      </c>
      <c r="G18" s="62">
        <v>6</v>
      </c>
      <c r="H18" s="62">
        <v>7</v>
      </c>
      <c r="I18" s="62">
        <v>8</v>
      </c>
      <c r="J18" s="62">
        <v>9</v>
      </c>
      <c r="K18" s="62">
        <v>10</v>
      </c>
      <c r="L18" s="67"/>
      <c r="M18" s="67"/>
      <c r="N18" s="67"/>
      <c r="O18" s="67"/>
      <c r="P18" s="67"/>
      <c r="Q18" s="67"/>
      <c r="R18" s="67"/>
      <c r="S18" s="67"/>
    </row>
    <row r="19" spans="1:19" s="4" customFormat="1" ht="33" customHeight="1" x14ac:dyDescent="0.3">
      <c r="A19" s="20"/>
      <c r="B19" s="94">
        <v>1</v>
      </c>
      <c r="C19" s="99" t="s">
        <v>76</v>
      </c>
      <c r="D19" s="98" t="s">
        <v>45</v>
      </c>
      <c r="E19" s="98"/>
      <c r="F19" s="68" t="s">
        <v>53</v>
      </c>
      <c r="G19" s="49">
        <f>SUM(G20:G23)</f>
        <v>1852290</v>
      </c>
      <c r="H19" s="54">
        <f t="shared" ref="H19:K19" si="0">SUM(H20:H23)</f>
        <v>197000</v>
      </c>
      <c r="I19" s="54">
        <f t="shared" si="0"/>
        <v>1655290</v>
      </c>
      <c r="J19" s="54">
        <v>0</v>
      </c>
      <c r="K19" s="49">
        <f t="shared" si="0"/>
        <v>0</v>
      </c>
      <c r="L19" s="69"/>
      <c r="M19" s="69"/>
      <c r="N19" s="69"/>
      <c r="O19" s="69"/>
      <c r="P19" s="69"/>
      <c r="Q19" s="69"/>
      <c r="R19" s="69"/>
      <c r="S19" s="69"/>
    </row>
    <row r="20" spans="1:19" s="4" customFormat="1" ht="29.25" customHeight="1" x14ac:dyDescent="0.3">
      <c r="A20" s="20"/>
      <c r="B20" s="94"/>
      <c r="C20" s="99"/>
      <c r="D20" s="98"/>
      <c r="E20" s="98"/>
      <c r="F20" s="48" t="s">
        <v>1</v>
      </c>
      <c r="G20" s="49">
        <f t="shared" ref="G20:I23" si="1">SUM(G25,G30)</f>
        <v>1759670</v>
      </c>
      <c r="H20" s="54">
        <f t="shared" si="1"/>
        <v>187150</v>
      </c>
      <c r="I20" s="54">
        <f t="shared" si="1"/>
        <v>1572520</v>
      </c>
      <c r="J20" s="54">
        <v>0</v>
      </c>
      <c r="K20" s="49">
        <f>SUM(K25,K30)</f>
        <v>0</v>
      </c>
      <c r="L20" s="69"/>
      <c r="M20" s="69"/>
      <c r="N20" s="69"/>
      <c r="O20" s="69"/>
      <c r="P20" s="69"/>
      <c r="Q20" s="69"/>
      <c r="R20" s="69"/>
      <c r="S20" s="69"/>
    </row>
    <row r="21" spans="1:19" s="4" customFormat="1" ht="25.5" customHeight="1" x14ac:dyDescent="0.3">
      <c r="A21" s="20"/>
      <c r="B21" s="94"/>
      <c r="C21" s="99"/>
      <c r="D21" s="98"/>
      <c r="E21" s="98"/>
      <c r="F21" s="48" t="s">
        <v>2</v>
      </c>
      <c r="G21" s="49">
        <f t="shared" si="1"/>
        <v>92620</v>
      </c>
      <c r="H21" s="54">
        <f t="shared" si="1"/>
        <v>9850</v>
      </c>
      <c r="I21" s="54">
        <f t="shared" si="1"/>
        <v>82770</v>
      </c>
      <c r="J21" s="54">
        <v>0</v>
      </c>
      <c r="K21" s="49">
        <f>SUM(K26,K31)</f>
        <v>0</v>
      </c>
      <c r="L21" s="69"/>
      <c r="M21" s="69"/>
      <c r="N21" s="69"/>
      <c r="O21" s="69"/>
      <c r="P21" s="69"/>
      <c r="Q21" s="69"/>
      <c r="R21" s="69"/>
      <c r="S21" s="69"/>
    </row>
    <row r="22" spans="1:19" s="4" customFormat="1" ht="29.25" customHeight="1" x14ac:dyDescent="0.3">
      <c r="A22" s="20"/>
      <c r="B22" s="94"/>
      <c r="C22" s="99"/>
      <c r="D22" s="98"/>
      <c r="E22" s="98"/>
      <c r="F22" s="48" t="s">
        <v>3</v>
      </c>
      <c r="G22" s="49">
        <f t="shared" si="1"/>
        <v>0</v>
      </c>
      <c r="H22" s="54">
        <f t="shared" si="1"/>
        <v>0</v>
      </c>
      <c r="I22" s="54">
        <f t="shared" si="1"/>
        <v>0</v>
      </c>
      <c r="J22" s="54">
        <v>0</v>
      </c>
      <c r="K22" s="49">
        <f>SUM(K27,K32)</f>
        <v>0</v>
      </c>
      <c r="L22" s="69"/>
      <c r="M22" s="69"/>
      <c r="N22" s="69"/>
      <c r="O22" s="69"/>
      <c r="P22" s="69"/>
      <c r="Q22" s="69"/>
      <c r="R22" s="69"/>
      <c r="S22" s="69"/>
    </row>
    <row r="23" spans="1:19" s="4" customFormat="1" ht="31.5" customHeight="1" x14ac:dyDescent="0.3">
      <c r="A23" s="20"/>
      <c r="B23" s="94"/>
      <c r="C23" s="99"/>
      <c r="D23" s="98"/>
      <c r="E23" s="98"/>
      <c r="F23" s="48" t="s">
        <v>4</v>
      </c>
      <c r="G23" s="49">
        <f t="shared" si="1"/>
        <v>0</v>
      </c>
      <c r="H23" s="54">
        <f t="shared" si="1"/>
        <v>0</v>
      </c>
      <c r="I23" s="54">
        <f t="shared" si="1"/>
        <v>0</v>
      </c>
      <c r="J23" s="54">
        <v>0</v>
      </c>
      <c r="K23" s="49">
        <f>SUM(K28,K33)</f>
        <v>0</v>
      </c>
      <c r="L23" s="69"/>
      <c r="M23" s="69"/>
      <c r="N23" s="69"/>
      <c r="O23" s="69"/>
      <c r="P23" s="69"/>
      <c r="Q23" s="69"/>
      <c r="R23" s="69"/>
      <c r="S23" s="69"/>
    </row>
    <row r="24" spans="1:19" s="5" customFormat="1" ht="31.5" customHeight="1" x14ac:dyDescent="0.3">
      <c r="A24" s="20"/>
      <c r="B24" s="95" t="s">
        <v>12</v>
      </c>
      <c r="C24" s="97" t="s">
        <v>52</v>
      </c>
      <c r="D24" s="82" t="s">
        <v>45</v>
      </c>
      <c r="E24" s="80" t="s">
        <v>9</v>
      </c>
      <c r="F24" s="16" t="s">
        <v>5</v>
      </c>
      <c r="G24" s="30">
        <f t="shared" ref="G24:G33" si="2">SUM(H24:K24)</f>
        <v>1728180</v>
      </c>
      <c r="H24" s="30">
        <f t="shared" ref="H24:K24" si="3">SUM(H25:H28)</f>
        <v>197000</v>
      </c>
      <c r="I24" s="30">
        <f t="shared" si="3"/>
        <v>1531180</v>
      </c>
      <c r="J24" s="30">
        <v>0</v>
      </c>
      <c r="K24" s="30">
        <f t="shared" si="3"/>
        <v>0</v>
      </c>
      <c r="L24" s="70"/>
      <c r="M24" s="70"/>
      <c r="N24" s="70"/>
      <c r="O24" s="70"/>
      <c r="P24" s="70"/>
      <c r="Q24" s="70"/>
      <c r="R24" s="70"/>
      <c r="S24" s="70"/>
    </row>
    <row r="25" spans="1:19" s="5" customFormat="1" ht="31.5" customHeight="1" x14ac:dyDescent="0.3">
      <c r="A25" s="20"/>
      <c r="B25" s="95"/>
      <c r="C25" s="97"/>
      <c r="D25" s="82"/>
      <c r="E25" s="80"/>
      <c r="F25" s="15" t="s">
        <v>1</v>
      </c>
      <c r="G25" s="30">
        <f t="shared" si="2"/>
        <v>1641770</v>
      </c>
      <c r="H25" s="31">
        <v>187150</v>
      </c>
      <c r="I25" s="31">
        <v>1454620</v>
      </c>
      <c r="J25" s="31">
        <v>0</v>
      </c>
      <c r="K25" s="31">
        <v>0</v>
      </c>
      <c r="L25" s="70"/>
      <c r="M25" s="70"/>
      <c r="N25" s="70"/>
      <c r="O25" s="70"/>
      <c r="P25" s="70"/>
      <c r="Q25" s="70"/>
      <c r="R25" s="70"/>
      <c r="S25" s="70"/>
    </row>
    <row r="26" spans="1:19" s="5" customFormat="1" ht="31.5" customHeight="1" x14ac:dyDescent="0.3">
      <c r="A26" s="20"/>
      <c r="B26" s="95"/>
      <c r="C26" s="97"/>
      <c r="D26" s="82"/>
      <c r="E26" s="80"/>
      <c r="F26" s="15" t="s">
        <v>2</v>
      </c>
      <c r="G26" s="30">
        <f t="shared" si="2"/>
        <v>86410</v>
      </c>
      <c r="H26" s="31">
        <v>9850</v>
      </c>
      <c r="I26" s="31">
        <v>76560</v>
      </c>
      <c r="J26" s="31">
        <v>0</v>
      </c>
      <c r="K26" s="31">
        <v>0</v>
      </c>
      <c r="L26" s="70"/>
      <c r="M26" s="70"/>
      <c r="N26" s="70"/>
      <c r="O26" s="70"/>
      <c r="P26" s="70"/>
      <c r="Q26" s="70"/>
      <c r="R26" s="70"/>
      <c r="S26" s="70"/>
    </row>
    <row r="27" spans="1:19" s="5" customFormat="1" ht="31.5" customHeight="1" x14ac:dyDescent="0.3">
      <c r="A27" s="20"/>
      <c r="B27" s="95"/>
      <c r="C27" s="97"/>
      <c r="D27" s="82"/>
      <c r="E27" s="80"/>
      <c r="F27" s="15" t="s">
        <v>3</v>
      </c>
      <c r="G27" s="30">
        <f t="shared" si="2"/>
        <v>0</v>
      </c>
      <c r="H27" s="31">
        <v>0</v>
      </c>
      <c r="I27" s="31">
        <v>0</v>
      </c>
      <c r="J27" s="31">
        <v>0</v>
      </c>
      <c r="K27" s="31">
        <v>0</v>
      </c>
      <c r="L27" s="70"/>
      <c r="M27" s="70"/>
      <c r="N27" s="70"/>
      <c r="O27" s="70"/>
      <c r="P27" s="70"/>
      <c r="Q27" s="70"/>
      <c r="R27" s="70"/>
      <c r="S27" s="70"/>
    </row>
    <row r="28" spans="1:19" s="5" customFormat="1" ht="31.5" customHeight="1" x14ac:dyDescent="0.3">
      <c r="A28" s="20"/>
      <c r="B28" s="95"/>
      <c r="C28" s="97"/>
      <c r="D28" s="82"/>
      <c r="E28" s="80"/>
      <c r="F28" s="15" t="s">
        <v>4</v>
      </c>
      <c r="G28" s="30">
        <f t="shared" si="2"/>
        <v>0</v>
      </c>
      <c r="H28" s="31">
        <v>0</v>
      </c>
      <c r="I28" s="31">
        <v>0</v>
      </c>
      <c r="J28" s="31">
        <v>0</v>
      </c>
      <c r="K28" s="31">
        <v>0</v>
      </c>
      <c r="L28" s="70"/>
      <c r="M28" s="70"/>
      <c r="N28" s="70"/>
      <c r="O28" s="70"/>
      <c r="P28" s="70"/>
      <c r="Q28" s="70"/>
      <c r="R28" s="70"/>
      <c r="S28" s="70"/>
    </row>
    <row r="29" spans="1:19" s="5" customFormat="1" ht="31.5" customHeight="1" x14ac:dyDescent="0.3">
      <c r="A29" s="20"/>
      <c r="B29" s="95" t="s">
        <v>37</v>
      </c>
      <c r="C29" s="97" t="s">
        <v>74</v>
      </c>
      <c r="D29" s="82" t="s">
        <v>81</v>
      </c>
      <c r="E29" s="80" t="s">
        <v>9</v>
      </c>
      <c r="F29" s="16" t="s">
        <v>5</v>
      </c>
      <c r="G29" s="30">
        <f t="shared" si="2"/>
        <v>124110</v>
      </c>
      <c r="H29" s="30">
        <f t="shared" ref="H29:K29" si="4">SUM(H30:H33)</f>
        <v>0</v>
      </c>
      <c r="I29" s="30">
        <f t="shared" si="4"/>
        <v>124110</v>
      </c>
      <c r="J29" s="30">
        <v>0</v>
      </c>
      <c r="K29" s="30">
        <f t="shared" si="4"/>
        <v>0</v>
      </c>
      <c r="L29" s="70"/>
      <c r="M29" s="70"/>
      <c r="N29" s="70"/>
      <c r="O29" s="70"/>
      <c r="P29" s="70"/>
      <c r="Q29" s="70"/>
      <c r="R29" s="70"/>
      <c r="S29" s="70"/>
    </row>
    <row r="30" spans="1:19" s="5" customFormat="1" ht="31.5" customHeight="1" x14ac:dyDescent="0.3">
      <c r="A30" s="20"/>
      <c r="B30" s="95"/>
      <c r="C30" s="97"/>
      <c r="D30" s="82"/>
      <c r="E30" s="80"/>
      <c r="F30" s="15" t="s">
        <v>1</v>
      </c>
      <c r="G30" s="30">
        <f t="shared" si="2"/>
        <v>117900</v>
      </c>
      <c r="H30" s="31">
        <v>0</v>
      </c>
      <c r="I30" s="31">
        <v>117900</v>
      </c>
      <c r="J30" s="31">
        <v>0</v>
      </c>
      <c r="K30" s="31">
        <v>0</v>
      </c>
      <c r="L30" s="70"/>
      <c r="M30" s="70"/>
      <c r="N30" s="70"/>
      <c r="O30" s="70"/>
      <c r="P30" s="70"/>
      <c r="Q30" s="70"/>
      <c r="R30" s="70"/>
      <c r="S30" s="70"/>
    </row>
    <row r="31" spans="1:19" s="5" customFormat="1" ht="31.5" customHeight="1" x14ac:dyDescent="0.3">
      <c r="A31" s="64"/>
      <c r="B31" s="95"/>
      <c r="C31" s="97"/>
      <c r="D31" s="82"/>
      <c r="E31" s="80"/>
      <c r="F31" s="15" t="s">
        <v>2</v>
      </c>
      <c r="G31" s="30">
        <f t="shared" si="2"/>
        <v>6210</v>
      </c>
      <c r="H31" s="31">
        <v>0</v>
      </c>
      <c r="I31" s="31">
        <v>6210</v>
      </c>
      <c r="J31" s="31">
        <v>0</v>
      </c>
      <c r="K31" s="31">
        <v>0</v>
      </c>
      <c r="L31" s="70"/>
      <c r="M31" s="70"/>
      <c r="N31" s="70"/>
      <c r="O31" s="70"/>
      <c r="P31" s="70"/>
      <c r="Q31" s="70"/>
      <c r="R31" s="70"/>
      <c r="S31" s="70"/>
    </row>
    <row r="32" spans="1:19" s="5" customFormat="1" ht="31.5" customHeight="1" x14ac:dyDescent="0.3">
      <c r="A32" s="20"/>
      <c r="B32" s="95"/>
      <c r="C32" s="97"/>
      <c r="D32" s="82"/>
      <c r="E32" s="80"/>
      <c r="F32" s="15" t="s">
        <v>3</v>
      </c>
      <c r="G32" s="30">
        <f t="shared" si="2"/>
        <v>0</v>
      </c>
      <c r="H32" s="31">
        <v>0</v>
      </c>
      <c r="I32" s="31">
        <v>0</v>
      </c>
      <c r="J32" s="31">
        <v>0</v>
      </c>
      <c r="K32" s="31">
        <v>0</v>
      </c>
      <c r="L32" s="70"/>
      <c r="M32" s="70"/>
      <c r="N32" s="70"/>
      <c r="O32" s="70"/>
      <c r="P32" s="70"/>
      <c r="Q32" s="70"/>
      <c r="R32" s="70"/>
      <c r="S32" s="70"/>
    </row>
    <row r="33" spans="1:19" s="5" customFormat="1" ht="31.5" customHeight="1" x14ac:dyDescent="0.3">
      <c r="A33" s="20"/>
      <c r="B33" s="95"/>
      <c r="C33" s="97"/>
      <c r="D33" s="82"/>
      <c r="E33" s="80"/>
      <c r="F33" s="15" t="s">
        <v>4</v>
      </c>
      <c r="G33" s="30">
        <f t="shared" si="2"/>
        <v>0</v>
      </c>
      <c r="H33" s="31">
        <v>0</v>
      </c>
      <c r="I33" s="31">
        <v>0</v>
      </c>
      <c r="J33" s="31">
        <v>0</v>
      </c>
      <c r="K33" s="31">
        <v>0</v>
      </c>
      <c r="L33" s="70"/>
      <c r="M33" s="70"/>
      <c r="N33" s="70"/>
      <c r="O33" s="70"/>
      <c r="P33" s="70"/>
      <c r="Q33" s="70"/>
      <c r="R33" s="70"/>
      <c r="S33" s="70"/>
    </row>
    <row r="34" spans="1:19" s="5" customFormat="1" ht="31.5" customHeight="1" x14ac:dyDescent="0.3">
      <c r="A34" s="20"/>
      <c r="B34" s="95" t="s">
        <v>42</v>
      </c>
      <c r="C34" s="99" t="s">
        <v>41</v>
      </c>
      <c r="D34" s="98" t="s">
        <v>45</v>
      </c>
      <c r="E34" s="100"/>
      <c r="F34" s="48" t="s">
        <v>54</v>
      </c>
      <c r="G34" s="49">
        <f>SUM(G35:G38)</f>
        <v>185110.42265000002</v>
      </c>
      <c r="H34" s="54">
        <f t="shared" ref="H34:K34" si="5">SUM(H35:H38)</f>
        <v>68680.422649999993</v>
      </c>
      <c r="I34" s="54">
        <f t="shared" si="5"/>
        <v>116430</v>
      </c>
      <c r="J34" s="54">
        <v>0</v>
      </c>
      <c r="K34" s="49">
        <f t="shared" si="5"/>
        <v>0</v>
      </c>
      <c r="L34" s="70"/>
      <c r="M34" s="70"/>
      <c r="N34" s="70"/>
      <c r="O34" s="70"/>
      <c r="P34" s="70"/>
      <c r="Q34" s="70"/>
      <c r="R34" s="70"/>
      <c r="S34" s="70"/>
    </row>
    <row r="35" spans="1:19" s="5" customFormat="1" ht="31.5" customHeight="1" x14ac:dyDescent="0.3">
      <c r="A35" s="20"/>
      <c r="B35" s="95"/>
      <c r="C35" s="99"/>
      <c r="D35" s="98"/>
      <c r="E35" s="100"/>
      <c r="F35" s="48" t="s">
        <v>1</v>
      </c>
      <c r="G35" s="49">
        <f t="shared" ref="G35:I38" si="6">SUM(G40)</f>
        <v>170510</v>
      </c>
      <c r="H35" s="54">
        <f>SUM(H40)</f>
        <v>59905</v>
      </c>
      <c r="I35" s="54">
        <f t="shared" si="6"/>
        <v>110605</v>
      </c>
      <c r="J35" s="54">
        <v>0</v>
      </c>
      <c r="K35" s="49">
        <f>SUM(K40)</f>
        <v>0</v>
      </c>
      <c r="L35" s="70"/>
      <c r="M35" s="70"/>
      <c r="N35" s="70"/>
      <c r="O35" s="70"/>
      <c r="P35" s="70"/>
      <c r="Q35" s="70"/>
      <c r="R35" s="70"/>
      <c r="S35" s="70"/>
    </row>
    <row r="36" spans="1:19" s="5" customFormat="1" ht="31.5" customHeight="1" x14ac:dyDescent="0.3">
      <c r="A36" s="20"/>
      <c r="B36" s="95"/>
      <c r="C36" s="99"/>
      <c r="D36" s="98"/>
      <c r="E36" s="100"/>
      <c r="F36" s="48" t="s">
        <v>2</v>
      </c>
      <c r="G36" s="49">
        <f t="shared" si="6"/>
        <v>14319.401519999999</v>
      </c>
      <c r="H36" s="54">
        <f>SUM(H41)</f>
        <v>8494.4015199999994</v>
      </c>
      <c r="I36" s="54">
        <f t="shared" si="6"/>
        <v>5825</v>
      </c>
      <c r="J36" s="54">
        <v>0</v>
      </c>
      <c r="K36" s="49">
        <f>SUM(K41)</f>
        <v>0</v>
      </c>
      <c r="L36" s="70"/>
      <c r="M36" s="70"/>
      <c r="N36" s="70"/>
      <c r="O36" s="70"/>
      <c r="P36" s="70"/>
      <c r="Q36" s="70"/>
      <c r="R36" s="70"/>
      <c r="S36" s="70"/>
    </row>
    <row r="37" spans="1:19" s="5" customFormat="1" ht="31.5" customHeight="1" x14ac:dyDescent="0.3">
      <c r="A37" s="20"/>
      <c r="B37" s="95"/>
      <c r="C37" s="99"/>
      <c r="D37" s="98"/>
      <c r="E37" s="100"/>
      <c r="F37" s="48" t="s">
        <v>3</v>
      </c>
      <c r="G37" s="49">
        <f t="shared" si="6"/>
        <v>281.02113000000003</v>
      </c>
      <c r="H37" s="54">
        <f t="shared" si="6"/>
        <v>281.02113000000003</v>
      </c>
      <c r="I37" s="54">
        <f t="shared" si="6"/>
        <v>0</v>
      </c>
      <c r="J37" s="54">
        <v>0</v>
      </c>
      <c r="K37" s="49">
        <f>SUM(K42)</f>
        <v>0</v>
      </c>
      <c r="L37" s="70"/>
      <c r="M37" s="70"/>
      <c r="N37" s="70"/>
      <c r="O37" s="70"/>
      <c r="P37" s="70"/>
      <c r="Q37" s="70"/>
      <c r="R37" s="70"/>
      <c r="S37" s="70"/>
    </row>
    <row r="38" spans="1:19" s="5" customFormat="1" ht="31.5" customHeight="1" x14ac:dyDescent="0.3">
      <c r="A38" s="20"/>
      <c r="B38" s="95"/>
      <c r="C38" s="99"/>
      <c r="D38" s="98"/>
      <c r="E38" s="100"/>
      <c r="F38" s="48" t="s">
        <v>4</v>
      </c>
      <c r="G38" s="49">
        <f t="shared" si="6"/>
        <v>0</v>
      </c>
      <c r="H38" s="54">
        <f t="shared" si="6"/>
        <v>0</v>
      </c>
      <c r="I38" s="54">
        <f t="shared" si="6"/>
        <v>0</v>
      </c>
      <c r="J38" s="54">
        <v>0</v>
      </c>
      <c r="K38" s="49">
        <f>SUM(K43)</f>
        <v>0</v>
      </c>
      <c r="L38" s="70"/>
      <c r="M38" s="70"/>
      <c r="N38" s="70"/>
      <c r="O38" s="70"/>
      <c r="P38" s="70"/>
      <c r="Q38" s="70"/>
      <c r="R38" s="70"/>
      <c r="S38" s="70"/>
    </row>
    <row r="39" spans="1:19" s="5" customFormat="1" ht="31.5" customHeight="1" x14ac:dyDescent="0.3">
      <c r="A39" s="20"/>
      <c r="B39" s="96" t="s">
        <v>16</v>
      </c>
      <c r="C39" s="86" t="s">
        <v>65</v>
      </c>
      <c r="D39" s="80" t="s">
        <v>45</v>
      </c>
      <c r="E39" s="80" t="s">
        <v>9</v>
      </c>
      <c r="F39" s="45" t="s">
        <v>5</v>
      </c>
      <c r="G39" s="30">
        <f t="shared" ref="G39:G44" si="7">SUM(H39:K39)</f>
        <v>185110.42264999999</v>
      </c>
      <c r="H39" s="30">
        <f t="shared" ref="H39" si="8">SUM(H40:H43)</f>
        <v>68680.422649999993</v>
      </c>
      <c r="I39" s="30">
        <f t="shared" ref="I39" si="9">SUM(I40:I43)</f>
        <v>116430</v>
      </c>
      <c r="J39" s="30">
        <v>0</v>
      </c>
      <c r="K39" s="30">
        <f t="shared" ref="K39" si="10">SUM(K40:K43)</f>
        <v>0</v>
      </c>
      <c r="L39" s="70"/>
      <c r="M39" s="70"/>
      <c r="N39" s="70"/>
      <c r="O39" s="70"/>
      <c r="P39" s="70"/>
      <c r="Q39" s="70"/>
      <c r="R39" s="70"/>
      <c r="S39" s="70"/>
    </row>
    <row r="40" spans="1:19" s="5" customFormat="1" ht="31.5" customHeight="1" x14ac:dyDescent="0.3">
      <c r="A40" s="20"/>
      <c r="B40" s="96"/>
      <c r="C40" s="86"/>
      <c r="D40" s="80"/>
      <c r="E40" s="80"/>
      <c r="F40" s="46" t="s">
        <v>1</v>
      </c>
      <c r="G40" s="30">
        <f t="shared" si="7"/>
        <v>170510</v>
      </c>
      <c r="H40" s="31">
        <v>59905</v>
      </c>
      <c r="I40" s="31">
        <v>110605</v>
      </c>
      <c r="J40" s="31">
        <v>0</v>
      </c>
      <c r="K40" s="31">
        <v>0</v>
      </c>
      <c r="L40" s="70"/>
      <c r="M40" s="70"/>
      <c r="N40" s="70"/>
      <c r="O40" s="70"/>
      <c r="P40" s="70"/>
      <c r="Q40" s="70"/>
      <c r="R40" s="70"/>
      <c r="S40" s="70"/>
    </row>
    <row r="41" spans="1:19" s="5" customFormat="1" ht="31.5" customHeight="1" x14ac:dyDescent="0.3">
      <c r="A41" s="20"/>
      <c r="B41" s="96"/>
      <c r="C41" s="86"/>
      <c r="D41" s="80"/>
      <c r="E41" s="80"/>
      <c r="F41" s="46" t="s">
        <v>2</v>
      </c>
      <c r="G41" s="30">
        <f t="shared" si="7"/>
        <v>14319.401519999999</v>
      </c>
      <c r="H41" s="31">
        <v>8494.4015199999994</v>
      </c>
      <c r="I41" s="31">
        <v>5825</v>
      </c>
      <c r="J41" s="31">
        <v>0</v>
      </c>
      <c r="K41" s="31">
        <v>0</v>
      </c>
      <c r="L41" s="70"/>
      <c r="M41" s="70"/>
      <c r="N41" s="70"/>
      <c r="O41" s="70"/>
      <c r="P41" s="70"/>
      <c r="Q41" s="70"/>
      <c r="R41" s="70"/>
      <c r="S41" s="70"/>
    </row>
    <row r="42" spans="1:19" s="5" customFormat="1" ht="31.5" customHeight="1" x14ac:dyDescent="0.3">
      <c r="A42" s="20"/>
      <c r="B42" s="96"/>
      <c r="C42" s="86"/>
      <c r="D42" s="80"/>
      <c r="E42" s="80"/>
      <c r="F42" s="46" t="s">
        <v>3</v>
      </c>
      <c r="G42" s="30">
        <f t="shared" si="7"/>
        <v>281.02113000000003</v>
      </c>
      <c r="H42" s="31">
        <v>281.02113000000003</v>
      </c>
      <c r="I42" s="31">
        <v>0</v>
      </c>
      <c r="J42" s="31">
        <v>0</v>
      </c>
      <c r="K42" s="31">
        <v>0</v>
      </c>
      <c r="L42" s="70"/>
      <c r="M42" s="70"/>
      <c r="N42" s="70"/>
      <c r="O42" s="70"/>
      <c r="P42" s="70"/>
      <c r="Q42" s="70"/>
      <c r="R42" s="70"/>
      <c r="S42" s="70"/>
    </row>
    <row r="43" spans="1:19" s="5" customFormat="1" ht="31.5" customHeight="1" x14ac:dyDescent="0.3">
      <c r="A43" s="20"/>
      <c r="B43" s="96"/>
      <c r="C43" s="86"/>
      <c r="D43" s="80"/>
      <c r="E43" s="80"/>
      <c r="F43" s="46" t="s">
        <v>4</v>
      </c>
      <c r="G43" s="30">
        <f t="shared" si="7"/>
        <v>0</v>
      </c>
      <c r="H43" s="31">
        <v>0</v>
      </c>
      <c r="I43" s="31">
        <v>0</v>
      </c>
      <c r="J43" s="31">
        <v>0</v>
      </c>
      <c r="K43" s="31">
        <v>0</v>
      </c>
      <c r="L43" s="70"/>
      <c r="M43" s="70"/>
      <c r="N43" s="70"/>
      <c r="O43" s="70"/>
      <c r="P43" s="70"/>
      <c r="Q43" s="70"/>
      <c r="R43" s="70"/>
      <c r="S43" s="70"/>
    </row>
    <row r="44" spans="1:19" s="5" customFormat="1" ht="31.5" customHeight="1" x14ac:dyDescent="0.3">
      <c r="A44" s="20"/>
      <c r="B44" s="95" t="s">
        <v>17</v>
      </c>
      <c r="C44" s="99" t="s">
        <v>43</v>
      </c>
      <c r="D44" s="98" t="s">
        <v>44</v>
      </c>
      <c r="E44" s="98"/>
      <c r="F44" s="48" t="s">
        <v>27</v>
      </c>
      <c r="G44" s="49">
        <f t="shared" si="7"/>
        <v>64182.805170000007</v>
      </c>
      <c r="H44" s="54">
        <f>SUM(H45:H48)</f>
        <v>21223.346170000001</v>
      </c>
      <c r="I44" s="54">
        <f t="shared" ref="I44:K44" si="11">SUM(I45:I48)</f>
        <v>21175.087</v>
      </c>
      <c r="J44" s="54">
        <v>21784.371999999999</v>
      </c>
      <c r="K44" s="54">
        <f t="shared" si="11"/>
        <v>0</v>
      </c>
      <c r="L44" s="70"/>
      <c r="M44" s="70"/>
      <c r="N44" s="70"/>
      <c r="O44" s="70"/>
      <c r="P44" s="70"/>
      <c r="Q44" s="70"/>
      <c r="R44" s="70"/>
      <c r="S44" s="70"/>
    </row>
    <row r="45" spans="1:19" s="5" customFormat="1" ht="31.5" customHeight="1" x14ac:dyDescent="0.3">
      <c r="A45" s="20"/>
      <c r="B45" s="95"/>
      <c r="C45" s="99"/>
      <c r="D45" s="98"/>
      <c r="E45" s="98"/>
      <c r="F45" s="48" t="s">
        <v>1</v>
      </c>
      <c r="G45" s="49">
        <f t="shared" ref="G45:I47" si="12">SUM(G50,G55,G60,G65)</f>
        <v>0</v>
      </c>
      <c r="H45" s="54">
        <f t="shared" si="12"/>
        <v>0</v>
      </c>
      <c r="I45" s="54">
        <f t="shared" si="12"/>
        <v>0</v>
      </c>
      <c r="J45" s="54">
        <v>0</v>
      </c>
      <c r="K45" s="54">
        <f>SUM(K50,K55,K60,K65)</f>
        <v>0</v>
      </c>
      <c r="L45" s="70"/>
      <c r="M45" s="70"/>
      <c r="N45" s="70"/>
      <c r="O45" s="70"/>
      <c r="P45" s="70"/>
      <c r="Q45" s="70"/>
      <c r="R45" s="70"/>
      <c r="S45" s="70"/>
    </row>
    <row r="46" spans="1:19" s="5" customFormat="1" ht="31.5" customHeight="1" x14ac:dyDescent="0.3">
      <c r="A46" s="20"/>
      <c r="B46" s="95"/>
      <c r="C46" s="99"/>
      <c r="D46" s="98"/>
      <c r="E46" s="98"/>
      <c r="F46" s="48" t="s">
        <v>2</v>
      </c>
      <c r="G46" s="49">
        <f t="shared" si="12"/>
        <v>0</v>
      </c>
      <c r="H46" s="54">
        <f t="shared" si="12"/>
        <v>0</v>
      </c>
      <c r="I46" s="54">
        <f t="shared" si="12"/>
        <v>0</v>
      </c>
      <c r="J46" s="54">
        <v>0</v>
      </c>
      <c r="K46" s="54">
        <f>SUM(K51,K56,K61,K66)</f>
        <v>0</v>
      </c>
      <c r="L46" s="70"/>
      <c r="M46" s="70"/>
      <c r="N46" s="70"/>
      <c r="O46" s="70"/>
      <c r="P46" s="70"/>
      <c r="Q46" s="70"/>
      <c r="R46" s="70"/>
      <c r="S46" s="70"/>
    </row>
    <row r="47" spans="1:19" s="5" customFormat="1" ht="31.5" customHeight="1" x14ac:dyDescent="0.3">
      <c r="A47" s="20"/>
      <c r="B47" s="95"/>
      <c r="C47" s="99"/>
      <c r="D47" s="98"/>
      <c r="E47" s="98"/>
      <c r="F47" s="48" t="s">
        <v>3</v>
      </c>
      <c r="G47" s="49">
        <f t="shared" si="12"/>
        <v>64182.80517</v>
      </c>
      <c r="H47" s="54">
        <f t="shared" si="12"/>
        <v>21223.346170000001</v>
      </c>
      <c r="I47" s="54">
        <f t="shared" si="12"/>
        <v>21175.087</v>
      </c>
      <c r="J47" s="54">
        <v>21784.371999999999</v>
      </c>
      <c r="K47" s="54">
        <f>SUM(K52,K57,K62,K67)</f>
        <v>0</v>
      </c>
      <c r="L47" s="70"/>
      <c r="M47" s="70"/>
      <c r="N47" s="70"/>
      <c r="O47" s="70"/>
      <c r="P47" s="70"/>
      <c r="Q47" s="70"/>
      <c r="R47" s="70"/>
      <c r="S47" s="70"/>
    </row>
    <row r="48" spans="1:19" s="5" customFormat="1" ht="31.5" customHeight="1" x14ac:dyDescent="0.3">
      <c r="A48" s="20"/>
      <c r="B48" s="95"/>
      <c r="C48" s="99"/>
      <c r="D48" s="98"/>
      <c r="E48" s="98"/>
      <c r="F48" s="48" t="s">
        <v>4</v>
      </c>
      <c r="G48" s="49">
        <f t="shared" ref="G48:G78" si="13">SUM(H48:K48)</f>
        <v>0</v>
      </c>
      <c r="H48" s="54">
        <f>SUM(H53,H63,H58,H68)</f>
        <v>0</v>
      </c>
      <c r="I48" s="54">
        <f>SUM(I53,I58,I63,I68)</f>
        <v>0</v>
      </c>
      <c r="J48" s="54">
        <v>0</v>
      </c>
      <c r="K48" s="54">
        <f>SUM(K53,K58,K63,K68)</f>
        <v>0</v>
      </c>
      <c r="L48" s="70"/>
      <c r="M48" s="70"/>
      <c r="N48" s="70"/>
      <c r="O48" s="70"/>
      <c r="P48" s="70"/>
      <c r="Q48" s="70"/>
      <c r="R48" s="70"/>
      <c r="S48" s="70"/>
    </row>
    <row r="49" spans="1:19" s="5" customFormat="1" ht="31.5" customHeight="1" x14ac:dyDescent="0.3">
      <c r="A49" s="20"/>
      <c r="B49" s="95" t="s">
        <v>18</v>
      </c>
      <c r="C49" s="101" t="s">
        <v>64</v>
      </c>
      <c r="D49" s="81" t="s">
        <v>44</v>
      </c>
      <c r="E49" s="80" t="s">
        <v>7</v>
      </c>
      <c r="F49" s="18" t="s">
        <v>5</v>
      </c>
      <c r="G49" s="30">
        <f t="shared" si="13"/>
        <v>5020.03</v>
      </c>
      <c r="H49" s="30">
        <f>SUM(H50:H53)</f>
        <v>1683.7059999999999</v>
      </c>
      <c r="I49" s="30">
        <f t="shared" ref="I49:K49" si="14">SUM(I50:I53)</f>
        <v>1668.162</v>
      </c>
      <c r="J49" s="30">
        <v>1668.162</v>
      </c>
      <c r="K49" s="30">
        <f t="shared" si="14"/>
        <v>0</v>
      </c>
      <c r="L49" s="70"/>
      <c r="M49" s="70"/>
      <c r="N49" s="70"/>
      <c r="O49" s="70"/>
      <c r="P49" s="70"/>
      <c r="Q49" s="70"/>
      <c r="R49" s="70"/>
      <c r="S49" s="70"/>
    </row>
    <row r="50" spans="1:19" s="5" customFormat="1" ht="31.5" customHeight="1" x14ac:dyDescent="0.3">
      <c r="A50" s="20"/>
      <c r="B50" s="95"/>
      <c r="C50" s="102"/>
      <c r="D50" s="81"/>
      <c r="E50" s="80"/>
      <c r="F50" s="15" t="s">
        <v>1</v>
      </c>
      <c r="G50" s="3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  <c r="L50" s="70"/>
      <c r="M50" s="70"/>
      <c r="N50" s="70"/>
      <c r="O50" s="70"/>
      <c r="P50" s="70"/>
      <c r="Q50" s="70"/>
      <c r="R50" s="70"/>
      <c r="S50" s="70"/>
    </row>
    <row r="51" spans="1:19" s="5" customFormat="1" ht="31.5" customHeight="1" x14ac:dyDescent="0.3">
      <c r="A51" s="20"/>
      <c r="B51" s="95"/>
      <c r="C51" s="102"/>
      <c r="D51" s="81"/>
      <c r="E51" s="80"/>
      <c r="F51" s="15" t="s">
        <v>2</v>
      </c>
      <c r="G51" s="30">
        <f t="shared" si="13"/>
        <v>0</v>
      </c>
      <c r="H51" s="31">
        <v>0</v>
      </c>
      <c r="I51" s="31">
        <v>0</v>
      </c>
      <c r="J51" s="31">
        <v>0</v>
      </c>
      <c r="K51" s="31">
        <v>0</v>
      </c>
      <c r="L51" s="70"/>
      <c r="M51" s="70"/>
      <c r="N51" s="70"/>
      <c r="O51" s="70"/>
      <c r="P51" s="70"/>
      <c r="Q51" s="70"/>
      <c r="R51" s="70"/>
      <c r="S51" s="70"/>
    </row>
    <row r="52" spans="1:19" s="5" customFormat="1" ht="31.5" customHeight="1" x14ac:dyDescent="0.3">
      <c r="A52" s="20"/>
      <c r="B52" s="95"/>
      <c r="C52" s="102"/>
      <c r="D52" s="81"/>
      <c r="E52" s="80"/>
      <c r="F52" s="15" t="s">
        <v>3</v>
      </c>
      <c r="G52" s="30">
        <f t="shared" si="13"/>
        <v>5020.03</v>
      </c>
      <c r="H52" s="77">
        <f>1683.706</f>
        <v>1683.7059999999999</v>
      </c>
      <c r="I52" s="31">
        <v>1668.162</v>
      </c>
      <c r="J52" s="31">
        <v>1668.162</v>
      </c>
      <c r="K52" s="31">
        <v>0</v>
      </c>
      <c r="L52" s="70"/>
      <c r="M52" s="70"/>
      <c r="N52" s="70"/>
      <c r="O52" s="70"/>
      <c r="P52" s="70"/>
      <c r="Q52" s="70"/>
      <c r="R52" s="70"/>
      <c r="S52" s="70"/>
    </row>
    <row r="53" spans="1:19" s="5" customFormat="1" ht="31.5" customHeight="1" x14ac:dyDescent="0.3">
      <c r="A53" s="20"/>
      <c r="B53" s="95"/>
      <c r="C53" s="102"/>
      <c r="D53" s="81"/>
      <c r="E53" s="80"/>
      <c r="F53" s="15" t="s">
        <v>4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  <c r="L53" s="70"/>
      <c r="M53" s="70"/>
      <c r="N53" s="70"/>
      <c r="O53" s="70"/>
      <c r="P53" s="70"/>
      <c r="Q53" s="70"/>
      <c r="R53" s="70"/>
      <c r="S53" s="70"/>
    </row>
    <row r="54" spans="1:19" s="4" customFormat="1" ht="31.5" customHeight="1" x14ac:dyDescent="0.3">
      <c r="A54" s="20"/>
      <c r="B54" s="95" t="s">
        <v>31</v>
      </c>
      <c r="C54" s="97" t="s">
        <v>60</v>
      </c>
      <c r="D54" s="82" t="s">
        <v>44</v>
      </c>
      <c r="E54" s="80" t="s">
        <v>9</v>
      </c>
      <c r="F54" s="17" t="s">
        <v>5</v>
      </c>
      <c r="G54" s="30">
        <f t="shared" si="13"/>
        <v>32493.005170000004</v>
      </c>
      <c r="H54" s="30">
        <f t="shared" ref="H54:K54" si="15">SUM(H55:H58)</f>
        <v>10337.587170000001</v>
      </c>
      <c r="I54" s="30">
        <f t="shared" si="15"/>
        <v>10889.929</v>
      </c>
      <c r="J54" s="30">
        <v>11265.489</v>
      </c>
      <c r="K54" s="30">
        <f t="shared" si="15"/>
        <v>0</v>
      </c>
      <c r="L54" s="69"/>
      <c r="M54" s="69"/>
      <c r="N54" s="69"/>
      <c r="O54" s="69"/>
      <c r="P54" s="69"/>
      <c r="Q54" s="69"/>
      <c r="R54" s="69"/>
      <c r="S54" s="69"/>
    </row>
    <row r="55" spans="1:19" s="4" customFormat="1" ht="31.5" customHeight="1" x14ac:dyDescent="0.3">
      <c r="A55" s="20"/>
      <c r="B55" s="95"/>
      <c r="C55" s="103"/>
      <c r="D55" s="82"/>
      <c r="E55" s="80"/>
      <c r="F55" s="15" t="s">
        <v>1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  <c r="L55" s="69"/>
      <c r="M55" s="69"/>
      <c r="N55" s="69"/>
      <c r="O55" s="69"/>
      <c r="P55" s="69"/>
      <c r="Q55" s="69"/>
      <c r="R55" s="69"/>
      <c r="S55" s="69"/>
    </row>
    <row r="56" spans="1:19" s="4" customFormat="1" ht="31.5" customHeight="1" x14ac:dyDescent="0.3">
      <c r="A56" s="20"/>
      <c r="B56" s="95"/>
      <c r="C56" s="103"/>
      <c r="D56" s="82"/>
      <c r="E56" s="80"/>
      <c r="F56" s="15" t="s">
        <v>2</v>
      </c>
      <c r="G56" s="30">
        <f t="shared" si="13"/>
        <v>0</v>
      </c>
      <c r="H56" s="31">
        <v>0</v>
      </c>
      <c r="I56" s="31">
        <v>0</v>
      </c>
      <c r="J56" s="31">
        <v>0</v>
      </c>
      <c r="K56" s="31">
        <v>0</v>
      </c>
      <c r="L56" s="69"/>
      <c r="M56" s="69"/>
      <c r="N56" s="69"/>
      <c r="O56" s="69"/>
      <c r="P56" s="69"/>
      <c r="Q56" s="69"/>
      <c r="R56" s="69"/>
      <c r="S56" s="69"/>
    </row>
    <row r="57" spans="1:19" s="4" customFormat="1" ht="31.5" customHeight="1" x14ac:dyDescent="0.3">
      <c r="A57" s="20"/>
      <c r="B57" s="95"/>
      <c r="C57" s="103"/>
      <c r="D57" s="82"/>
      <c r="E57" s="80"/>
      <c r="F57" s="15" t="s">
        <v>3</v>
      </c>
      <c r="G57" s="30">
        <f t="shared" si="13"/>
        <v>32493.005170000004</v>
      </c>
      <c r="H57" s="77">
        <f>10294.7264-98.4285-2-10-2.26505+50.08315+105.47117</f>
        <v>10337.587170000001</v>
      </c>
      <c r="I57" s="31">
        <v>10889.929</v>
      </c>
      <c r="J57" s="31">
        <v>11265.489</v>
      </c>
      <c r="K57" s="31">
        <v>0</v>
      </c>
      <c r="L57" s="69"/>
      <c r="M57" s="69"/>
      <c r="N57" s="69"/>
      <c r="O57" s="69"/>
      <c r="P57" s="69"/>
      <c r="Q57" s="69"/>
      <c r="R57" s="69"/>
      <c r="S57" s="69"/>
    </row>
    <row r="58" spans="1:19" s="4" customFormat="1" ht="31.5" customHeight="1" x14ac:dyDescent="0.3">
      <c r="A58" s="20"/>
      <c r="B58" s="95"/>
      <c r="C58" s="103"/>
      <c r="D58" s="82"/>
      <c r="E58" s="80"/>
      <c r="F58" s="15" t="s">
        <v>4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  <c r="L58" s="69"/>
      <c r="M58" s="69"/>
      <c r="N58" s="69"/>
      <c r="O58" s="69"/>
      <c r="P58" s="69"/>
      <c r="Q58" s="69"/>
      <c r="R58" s="69"/>
      <c r="S58" s="69"/>
    </row>
    <row r="59" spans="1:19" s="5" customFormat="1" ht="31.5" customHeight="1" x14ac:dyDescent="0.3">
      <c r="A59" s="20"/>
      <c r="B59" s="95" t="s">
        <v>19</v>
      </c>
      <c r="C59" s="101" t="s">
        <v>22</v>
      </c>
      <c r="D59" s="81" t="s">
        <v>44</v>
      </c>
      <c r="E59" s="81" t="s">
        <v>8</v>
      </c>
      <c r="F59" s="18" t="s">
        <v>5</v>
      </c>
      <c r="G59" s="30">
        <f t="shared" si="13"/>
        <v>6070.2269999999999</v>
      </c>
      <c r="H59" s="30">
        <f>SUM(H60:H63)</f>
        <v>2128.0909999999999</v>
      </c>
      <c r="I59" s="30">
        <f>SUM(I60:I63)</f>
        <v>1971.068</v>
      </c>
      <c r="J59" s="30">
        <v>1971.068</v>
      </c>
      <c r="K59" s="30">
        <f>SUM(K60:K63)</f>
        <v>0</v>
      </c>
      <c r="L59" s="70"/>
      <c r="M59" s="70"/>
      <c r="N59" s="70"/>
      <c r="O59" s="70"/>
      <c r="P59" s="70"/>
      <c r="Q59" s="70"/>
      <c r="R59" s="70"/>
      <c r="S59" s="70"/>
    </row>
    <row r="60" spans="1:19" s="5" customFormat="1" ht="31.5" customHeight="1" x14ac:dyDescent="0.3">
      <c r="A60" s="20"/>
      <c r="B60" s="95"/>
      <c r="C60" s="102"/>
      <c r="D60" s="81"/>
      <c r="E60" s="81"/>
      <c r="F60" s="15" t="s">
        <v>1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  <c r="L60" s="70"/>
      <c r="M60" s="70"/>
      <c r="N60" s="70"/>
      <c r="O60" s="70"/>
      <c r="P60" s="70"/>
      <c r="Q60" s="70"/>
      <c r="R60" s="70"/>
      <c r="S60" s="70"/>
    </row>
    <row r="61" spans="1:19" s="5" customFormat="1" ht="31.5" customHeight="1" x14ac:dyDescent="0.3">
      <c r="A61" s="20"/>
      <c r="B61" s="95"/>
      <c r="C61" s="102"/>
      <c r="D61" s="81"/>
      <c r="E61" s="81"/>
      <c r="F61" s="15" t="s">
        <v>2</v>
      </c>
      <c r="G61" s="30">
        <f t="shared" si="13"/>
        <v>0</v>
      </c>
      <c r="H61" s="31">
        <v>0</v>
      </c>
      <c r="I61" s="31">
        <v>0</v>
      </c>
      <c r="J61" s="31">
        <v>0</v>
      </c>
      <c r="K61" s="31">
        <v>0</v>
      </c>
      <c r="L61" s="70"/>
      <c r="M61" s="70"/>
      <c r="N61" s="70"/>
      <c r="O61" s="70"/>
      <c r="P61" s="70"/>
      <c r="Q61" s="70"/>
      <c r="R61" s="70"/>
      <c r="S61" s="70"/>
    </row>
    <row r="62" spans="1:19" s="5" customFormat="1" ht="31.5" customHeight="1" x14ac:dyDescent="0.3">
      <c r="A62" s="20"/>
      <c r="B62" s="95"/>
      <c r="C62" s="102"/>
      <c r="D62" s="81"/>
      <c r="E62" s="81"/>
      <c r="F62" s="15" t="s">
        <v>3</v>
      </c>
      <c r="G62" s="30">
        <f t="shared" si="13"/>
        <v>6070.2269999999999</v>
      </c>
      <c r="H62" s="31">
        <v>2128.0909999999999</v>
      </c>
      <c r="I62" s="31">
        <v>1971.068</v>
      </c>
      <c r="J62" s="31">
        <v>1971.068</v>
      </c>
      <c r="K62" s="31">
        <v>0</v>
      </c>
      <c r="L62" s="70"/>
      <c r="M62" s="70"/>
      <c r="N62" s="70"/>
      <c r="O62" s="70"/>
      <c r="P62" s="70"/>
      <c r="Q62" s="70"/>
      <c r="R62" s="70"/>
      <c r="S62" s="70"/>
    </row>
    <row r="63" spans="1:19" s="5" customFormat="1" ht="31.5" customHeight="1" x14ac:dyDescent="0.3">
      <c r="A63" s="20"/>
      <c r="B63" s="95"/>
      <c r="C63" s="102"/>
      <c r="D63" s="81"/>
      <c r="E63" s="81"/>
      <c r="F63" s="15" t="s">
        <v>4</v>
      </c>
      <c r="G63" s="30">
        <f t="shared" si="13"/>
        <v>0</v>
      </c>
      <c r="H63" s="31">
        <v>0</v>
      </c>
      <c r="I63" s="31">
        <v>0</v>
      </c>
      <c r="J63" s="31">
        <v>0</v>
      </c>
      <c r="K63" s="31">
        <v>0</v>
      </c>
      <c r="L63" s="70"/>
      <c r="M63" s="70"/>
      <c r="N63" s="70"/>
      <c r="O63" s="70"/>
      <c r="P63" s="70"/>
      <c r="Q63" s="70"/>
      <c r="R63" s="70"/>
      <c r="S63" s="70"/>
    </row>
    <row r="64" spans="1:19" s="5" customFormat="1" ht="31.5" customHeight="1" x14ac:dyDescent="0.3">
      <c r="A64" s="20"/>
      <c r="B64" s="95" t="s">
        <v>20</v>
      </c>
      <c r="C64" s="101" t="s">
        <v>23</v>
      </c>
      <c r="D64" s="81" t="s">
        <v>44</v>
      </c>
      <c r="E64" s="81" t="s">
        <v>28</v>
      </c>
      <c r="F64" s="18" t="s">
        <v>5</v>
      </c>
      <c r="G64" s="30">
        <f t="shared" si="13"/>
        <v>20599.542999999998</v>
      </c>
      <c r="H64" s="30">
        <f t="shared" ref="H64" si="16">SUM(H65:H68)</f>
        <v>7073.9620000000004</v>
      </c>
      <c r="I64" s="30">
        <f>SUM(I65:I68)</f>
        <v>6645.9279999999999</v>
      </c>
      <c r="J64" s="30">
        <v>6879.6530000000002</v>
      </c>
      <c r="K64" s="30">
        <f>SUM(K65:K68)</f>
        <v>0</v>
      </c>
      <c r="L64" s="70"/>
      <c r="M64" s="70"/>
      <c r="N64" s="70"/>
      <c r="O64" s="70"/>
      <c r="P64" s="70"/>
      <c r="Q64" s="70"/>
      <c r="R64" s="70"/>
      <c r="S64" s="70"/>
    </row>
    <row r="65" spans="1:19" s="5" customFormat="1" ht="31.5" customHeight="1" x14ac:dyDescent="0.3">
      <c r="A65" s="20"/>
      <c r="B65" s="95"/>
      <c r="C65" s="102"/>
      <c r="D65" s="81"/>
      <c r="E65" s="81"/>
      <c r="F65" s="15" t="s">
        <v>1</v>
      </c>
      <c r="G65" s="30">
        <f t="shared" si="13"/>
        <v>0</v>
      </c>
      <c r="H65" s="31">
        <v>0</v>
      </c>
      <c r="I65" s="31">
        <v>0</v>
      </c>
      <c r="J65" s="31">
        <v>0</v>
      </c>
      <c r="K65" s="31">
        <v>0</v>
      </c>
      <c r="L65" s="70"/>
      <c r="M65" s="70"/>
      <c r="N65" s="70"/>
      <c r="O65" s="70"/>
      <c r="P65" s="70"/>
      <c r="Q65" s="70"/>
      <c r="R65" s="70"/>
      <c r="S65" s="70"/>
    </row>
    <row r="66" spans="1:19" s="5" customFormat="1" ht="31.5" customHeight="1" x14ac:dyDescent="0.3">
      <c r="A66" s="20"/>
      <c r="B66" s="95"/>
      <c r="C66" s="102"/>
      <c r="D66" s="81"/>
      <c r="E66" s="81"/>
      <c r="F66" s="15" t="s">
        <v>2</v>
      </c>
      <c r="G66" s="30">
        <f t="shared" si="13"/>
        <v>0</v>
      </c>
      <c r="H66" s="31">
        <v>0</v>
      </c>
      <c r="I66" s="31">
        <v>0</v>
      </c>
      <c r="J66" s="31">
        <v>0</v>
      </c>
      <c r="K66" s="31">
        <v>0</v>
      </c>
      <c r="L66" s="70"/>
      <c r="M66" s="70"/>
      <c r="N66" s="70"/>
      <c r="O66" s="70"/>
      <c r="P66" s="70"/>
      <c r="Q66" s="70"/>
      <c r="R66" s="70"/>
      <c r="S66" s="70"/>
    </row>
    <row r="67" spans="1:19" s="5" customFormat="1" ht="31.5" customHeight="1" x14ac:dyDescent="0.3">
      <c r="A67" s="20"/>
      <c r="B67" s="95"/>
      <c r="C67" s="102"/>
      <c r="D67" s="81"/>
      <c r="E67" s="81"/>
      <c r="F67" s="15" t="s">
        <v>3</v>
      </c>
      <c r="G67" s="30">
        <f t="shared" si="13"/>
        <v>20599.542999999998</v>
      </c>
      <c r="H67" s="31">
        <v>7073.9620000000004</v>
      </c>
      <c r="I67" s="31">
        <v>6645.9279999999999</v>
      </c>
      <c r="J67" s="31">
        <v>6879.6530000000002</v>
      </c>
      <c r="K67" s="31">
        <v>0</v>
      </c>
      <c r="L67" s="70"/>
      <c r="M67" s="70"/>
      <c r="N67" s="70"/>
      <c r="O67" s="70"/>
      <c r="P67" s="70"/>
      <c r="Q67" s="70"/>
      <c r="R67" s="70"/>
      <c r="S67" s="70"/>
    </row>
    <row r="68" spans="1:19" s="5" customFormat="1" ht="31.5" customHeight="1" x14ac:dyDescent="0.3">
      <c r="A68" s="20"/>
      <c r="B68" s="95"/>
      <c r="C68" s="102"/>
      <c r="D68" s="81"/>
      <c r="E68" s="81"/>
      <c r="F68" s="15" t="s">
        <v>4</v>
      </c>
      <c r="G68" s="30">
        <f t="shared" si="13"/>
        <v>0</v>
      </c>
      <c r="H68" s="31">
        <v>0</v>
      </c>
      <c r="I68" s="31">
        <v>0</v>
      </c>
      <c r="J68" s="31">
        <v>0</v>
      </c>
      <c r="K68" s="31">
        <v>0</v>
      </c>
      <c r="L68" s="70"/>
      <c r="M68" s="70"/>
      <c r="N68" s="70"/>
      <c r="O68" s="70"/>
      <c r="P68" s="70"/>
      <c r="Q68" s="70"/>
      <c r="R68" s="70"/>
      <c r="S68" s="70"/>
    </row>
    <row r="69" spans="1:19" s="5" customFormat="1" ht="31.5" customHeight="1" x14ac:dyDescent="0.3">
      <c r="A69" s="20"/>
      <c r="B69" s="95" t="s">
        <v>32</v>
      </c>
      <c r="C69" s="99" t="s">
        <v>50</v>
      </c>
      <c r="D69" s="98" t="s">
        <v>30</v>
      </c>
      <c r="E69" s="98"/>
      <c r="F69" s="48" t="s">
        <v>26</v>
      </c>
      <c r="G69" s="50">
        <f t="shared" si="13"/>
        <v>65280</v>
      </c>
      <c r="H69" s="71">
        <f>SUM(H70:H73)</f>
        <v>65280</v>
      </c>
      <c r="I69" s="71">
        <v>0</v>
      </c>
      <c r="J69" s="71">
        <v>0</v>
      </c>
      <c r="K69" s="71">
        <v>0</v>
      </c>
      <c r="L69" s="70"/>
      <c r="M69" s="70"/>
      <c r="N69" s="70"/>
      <c r="O69" s="70"/>
      <c r="P69" s="70"/>
      <c r="Q69" s="70"/>
      <c r="R69" s="70"/>
      <c r="S69" s="70"/>
    </row>
    <row r="70" spans="1:19" s="5" customFormat="1" ht="31.5" customHeight="1" x14ac:dyDescent="0.3">
      <c r="A70" s="20"/>
      <c r="B70" s="95"/>
      <c r="C70" s="99"/>
      <c r="D70" s="98"/>
      <c r="E70" s="98"/>
      <c r="F70" s="48" t="s">
        <v>1</v>
      </c>
      <c r="G70" s="50">
        <f t="shared" si="13"/>
        <v>62016</v>
      </c>
      <c r="H70" s="54">
        <f>SUM(H75)</f>
        <v>62016</v>
      </c>
      <c r="I70" s="54">
        <v>0</v>
      </c>
      <c r="J70" s="54">
        <v>0</v>
      </c>
      <c r="K70" s="54">
        <v>0</v>
      </c>
      <c r="L70" s="70"/>
      <c r="M70" s="70"/>
      <c r="N70" s="70"/>
      <c r="O70" s="70"/>
      <c r="P70" s="70"/>
      <c r="Q70" s="70"/>
      <c r="R70" s="70"/>
      <c r="S70" s="70"/>
    </row>
    <row r="71" spans="1:19" s="5" customFormat="1" ht="31.5" customHeight="1" x14ac:dyDescent="0.3">
      <c r="A71" s="20"/>
      <c r="B71" s="95"/>
      <c r="C71" s="99"/>
      <c r="D71" s="98"/>
      <c r="E71" s="98"/>
      <c r="F71" s="48" t="s">
        <v>2</v>
      </c>
      <c r="G71" s="50">
        <f t="shared" si="13"/>
        <v>3264</v>
      </c>
      <c r="H71" s="54">
        <f>SUM(H76)</f>
        <v>3264</v>
      </c>
      <c r="I71" s="54">
        <v>0</v>
      </c>
      <c r="J71" s="54">
        <v>0</v>
      </c>
      <c r="K71" s="54">
        <v>0</v>
      </c>
      <c r="L71" s="70"/>
      <c r="M71" s="70"/>
      <c r="N71" s="70"/>
      <c r="O71" s="70"/>
      <c r="P71" s="70"/>
      <c r="Q71" s="70"/>
      <c r="R71" s="70"/>
      <c r="S71" s="70"/>
    </row>
    <row r="72" spans="1:19" s="5" customFormat="1" ht="31.5" customHeight="1" x14ac:dyDescent="0.3">
      <c r="A72" s="20"/>
      <c r="B72" s="95"/>
      <c r="C72" s="99"/>
      <c r="D72" s="98"/>
      <c r="E72" s="98"/>
      <c r="F72" s="48" t="s">
        <v>3</v>
      </c>
      <c r="G72" s="50">
        <f t="shared" si="13"/>
        <v>0</v>
      </c>
      <c r="H72" s="54">
        <f>SUM(H77)</f>
        <v>0</v>
      </c>
      <c r="I72" s="54">
        <v>0</v>
      </c>
      <c r="J72" s="54">
        <v>0</v>
      </c>
      <c r="K72" s="54">
        <v>0</v>
      </c>
      <c r="L72" s="70"/>
      <c r="M72" s="70"/>
      <c r="N72" s="70"/>
      <c r="O72" s="70"/>
      <c r="P72" s="70"/>
      <c r="Q72" s="70"/>
      <c r="R72" s="70"/>
      <c r="S72" s="70"/>
    </row>
    <row r="73" spans="1:19" s="5" customFormat="1" ht="31.5" customHeight="1" x14ac:dyDescent="0.3">
      <c r="A73" s="20"/>
      <c r="B73" s="95"/>
      <c r="C73" s="99"/>
      <c r="D73" s="98"/>
      <c r="E73" s="98"/>
      <c r="F73" s="48" t="s">
        <v>4</v>
      </c>
      <c r="G73" s="50">
        <f t="shared" si="13"/>
        <v>0</v>
      </c>
      <c r="H73" s="54">
        <f>SUM(H78)</f>
        <v>0</v>
      </c>
      <c r="I73" s="54">
        <v>0</v>
      </c>
      <c r="J73" s="54">
        <v>0</v>
      </c>
      <c r="K73" s="54">
        <v>0</v>
      </c>
      <c r="L73" s="70"/>
      <c r="M73" s="70"/>
      <c r="N73" s="70"/>
      <c r="O73" s="70"/>
      <c r="P73" s="70"/>
      <c r="Q73" s="70"/>
      <c r="R73" s="70"/>
      <c r="S73" s="70"/>
    </row>
    <row r="74" spans="1:19" s="5" customFormat="1" ht="31.5" customHeight="1" x14ac:dyDescent="0.3">
      <c r="A74" s="20"/>
      <c r="B74" s="95" t="s">
        <v>21</v>
      </c>
      <c r="C74" s="86" t="s">
        <v>83</v>
      </c>
      <c r="D74" s="105" t="s">
        <v>30</v>
      </c>
      <c r="E74" s="80" t="s">
        <v>59</v>
      </c>
      <c r="F74" s="45" t="s">
        <v>5</v>
      </c>
      <c r="G74" s="30">
        <f t="shared" si="13"/>
        <v>65280</v>
      </c>
      <c r="H74" s="30">
        <f>SUM(H75:H78)</f>
        <v>65280</v>
      </c>
      <c r="I74" s="30">
        <v>0</v>
      </c>
      <c r="J74" s="30">
        <v>0</v>
      </c>
      <c r="K74" s="30">
        <v>0</v>
      </c>
      <c r="L74" s="70"/>
      <c r="M74" s="70"/>
      <c r="N74" s="70"/>
      <c r="O74" s="70"/>
      <c r="P74" s="70"/>
      <c r="Q74" s="70"/>
      <c r="R74" s="70"/>
      <c r="S74" s="70"/>
    </row>
    <row r="75" spans="1:19" s="5" customFormat="1" ht="31.5" customHeight="1" x14ac:dyDescent="0.3">
      <c r="A75" s="20"/>
      <c r="B75" s="95"/>
      <c r="C75" s="86"/>
      <c r="D75" s="105"/>
      <c r="E75" s="80"/>
      <c r="F75" s="46" t="s">
        <v>1</v>
      </c>
      <c r="G75" s="30">
        <f t="shared" si="13"/>
        <v>62016</v>
      </c>
      <c r="H75" s="31">
        <v>62016</v>
      </c>
      <c r="I75" s="31">
        <v>0</v>
      </c>
      <c r="J75" s="31">
        <v>0</v>
      </c>
      <c r="K75" s="31">
        <v>0</v>
      </c>
      <c r="L75" s="70"/>
      <c r="M75" s="70"/>
      <c r="N75" s="70"/>
      <c r="O75" s="70"/>
      <c r="P75" s="70"/>
      <c r="Q75" s="70"/>
      <c r="R75" s="70"/>
      <c r="S75" s="70"/>
    </row>
    <row r="76" spans="1:19" s="5" customFormat="1" ht="31.5" customHeight="1" x14ac:dyDescent="0.3">
      <c r="A76" s="20"/>
      <c r="B76" s="95"/>
      <c r="C76" s="86"/>
      <c r="D76" s="105"/>
      <c r="E76" s="80"/>
      <c r="F76" s="46" t="s">
        <v>2</v>
      </c>
      <c r="G76" s="30">
        <f>SUM(H76:K76)</f>
        <v>3264</v>
      </c>
      <c r="H76" s="31">
        <v>3264</v>
      </c>
      <c r="I76" s="31">
        <v>0</v>
      </c>
      <c r="J76" s="31">
        <v>0</v>
      </c>
      <c r="K76" s="31">
        <v>0</v>
      </c>
      <c r="L76" s="70"/>
      <c r="M76" s="70"/>
      <c r="N76" s="70"/>
      <c r="O76" s="70"/>
      <c r="P76" s="70"/>
      <c r="Q76" s="70"/>
      <c r="R76" s="70"/>
      <c r="S76" s="70"/>
    </row>
    <row r="77" spans="1:19" s="5" customFormat="1" ht="31.5" customHeight="1" x14ac:dyDescent="0.3">
      <c r="A77" s="20"/>
      <c r="B77" s="95"/>
      <c r="C77" s="86"/>
      <c r="D77" s="105"/>
      <c r="E77" s="80"/>
      <c r="F77" s="46" t="s">
        <v>3</v>
      </c>
      <c r="G77" s="30">
        <f t="shared" si="13"/>
        <v>0</v>
      </c>
      <c r="H77" s="31">
        <v>0</v>
      </c>
      <c r="I77" s="31">
        <v>0</v>
      </c>
      <c r="J77" s="31">
        <v>0</v>
      </c>
      <c r="K77" s="31">
        <v>0</v>
      </c>
      <c r="L77" s="70"/>
      <c r="M77" s="70"/>
      <c r="N77" s="70"/>
      <c r="O77" s="70"/>
      <c r="P77" s="70"/>
      <c r="Q77" s="70"/>
      <c r="R77" s="70"/>
      <c r="S77" s="70"/>
    </row>
    <row r="78" spans="1:19" s="5" customFormat="1" ht="31.5" customHeight="1" x14ac:dyDescent="0.3">
      <c r="A78" s="20"/>
      <c r="B78" s="95"/>
      <c r="C78" s="86"/>
      <c r="D78" s="105"/>
      <c r="E78" s="80"/>
      <c r="F78" s="46" t="s">
        <v>4</v>
      </c>
      <c r="G78" s="30">
        <f t="shared" si="13"/>
        <v>0</v>
      </c>
      <c r="H78" s="31">
        <v>0</v>
      </c>
      <c r="I78" s="31">
        <v>0</v>
      </c>
      <c r="J78" s="31">
        <v>0</v>
      </c>
      <c r="K78" s="31">
        <v>0</v>
      </c>
      <c r="L78" s="70"/>
      <c r="M78" s="70"/>
      <c r="N78" s="70"/>
      <c r="O78" s="70"/>
      <c r="P78" s="70"/>
      <c r="Q78" s="70"/>
      <c r="R78" s="70"/>
      <c r="S78" s="70"/>
    </row>
    <row r="79" spans="1:19" s="5" customFormat="1" ht="31.5" customHeight="1" x14ac:dyDescent="0.3">
      <c r="A79" s="20"/>
      <c r="B79" s="119" t="s">
        <v>55</v>
      </c>
      <c r="C79" s="99" t="s">
        <v>58</v>
      </c>
      <c r="D79" s="94" t="s">
        <v>30</v>
      </c>
      <c r="E79" s="120"/>
      <c r="F79" s="48" t="s">
        <v>63</v>
      </c>
      <c r="G79" s="75">
        <f t="shared" ref="G79:G88" si="17">SUM(H79:K79)</f>
        <v>400</v>
      </c>
      <c r="H79" s="75">
        <f>SUM(H80:H83)</f>
        <v>400</v>
      </c>
      <c r="I79" s="75">
        <f>SUM(I80:I83)</f>
        <v>0</v>
      </c>
      <c r="J79" s="75">
        <f>SUM(J80:J83)</f>
        <v>0</v>
      </c>
      <c r="K79" s="75">
        <f>SUM(K80:K83)</f>
        <v>0</v>
      </c>
      <c r="L79" s="70"/>
      <c r="M79" s="70"/>
      <c r="N79" s="70"/>
      <c r="O79" s="70"/>
      <c r="P79" s="70"/>
      <c r="Q79" s="70"/>
      <c r="R79" s="70"/>
      <c r="S79" s="70"/>
    </row>
    <row r="80" spans="1:19" s="5" customFormat="1" ht="31.5" customHeight="1" x14ac:dyDescent="0.3">
      <c r="A80" s="20"/>
      <c r="B80" s="119"/>
      <c r="C80" s="106"/>
      <c r="D80" s="94"/>
      <c r="E80" s="120"/>
      <c r="F80" s="48" t="s">
        <v>1</v>
      </c>
      <c r="G80" s="75">
        <f t="shared" si="17"/>
        <v>0</v>
      </c>
      <c r="H80" s="75">
        <v>0</v>
      </c>
      <c r="I80" s="75">
        <v>0</v>
      </c>
      <c r="J80" s="75">
        <v>0</v>
      </c>
      <c r="K80" s="75">
        <v>0</v>
      </c>
      <c r="L80" s="70"/>
      <c r="M80" s="70"/>
      <c r="N80" s="70"/>
      <c r="O80" s="70"/>
      <c r="P80" s="70"/>
      <c r="Q80" s="70"/>
      <c r="R80" s="70"/>
      <c r="S80" s="70"/>
    </row>
    <row r="81" spans="1:19" s="5" customFormat="1" ht="31.5" customHeight="1" x14ac:dyDescent="0.3">
      <c r="A81" s="20"/>
      <c r="B81" s="119"/>
      <c r="C81" s="106"/>
      <c r="D81" s="94"/>
      <c r="E81" s="120"/>
      <c r="F81" s="48" t="s">
        <v>2</v>
      </c>
      <c r="G81" s="75">
        <f t="shared" si="17"/>
        <v>0</v>
      </c>
      <c r="H81" s="75">
        <v>0</v>
      </c>
      <c r="I81" s="75">
        <v>0</v>
      </c>
      <c r="J81" s="75">
        <v>0</v>
      </c>
      <c r="K81" s="75">
        <v>0</v>
      </c>
      <c r="L81" s="70"/>
      <c r="M81" s="70"/>
      <c r="N81" s="70"/>
      <c r="O81" s="70"/>
      <c r="P81" s="70"/>
      <c r="Q81" s="70"/>
      <c r="R81" s="70"/>
      <c r="S81" s="70"/>
    </row>
    <row r="82" spans="1:19" s="5" customFormat="1" ht="31.5" customHeight="1" x14ac:dyDescent="0.3">
      <c r="A82" s="20"/>
      <c r="B82" s="119"/>
      <c r="C82" s="106"/>
      <c r="D82" s="94"/>
      <c r="E82" s="120"/>
      <c r="F82" s="48" t="s">
        <v>3</v>
      </c>
      <c r="G82" s="75">
        <f t="shared" si="17"/>
        <v>400</v>
      </c>
      <c r="H82" s="75">
        <v>400</v>
      </c>
      <c r="I82" s="75">
        <v>0</v>
      </c>
      <c r="J82" s="75">
        <v>0</v>
      </c>
      <c r="K82" s="75">
        <v>0</v>
      </c>
      <c r="L82" s="70"/>
      <c r="M82" s="70"/>
      <c r="N82" s="70"/>
      <c r="O82" s="70"/>
      <c r="P82" s="70"/>
      <c r="Q82" s="70"/>
      <c r="R82" s="70"/>
      <c r="S82" s="70"/>
    </row>
    <row r="83" spans="1:19" s="5" customFormat="1" ht="31.5" customHeight="1" x14ac:dyDescent="0.3">
      <c r="A83" s="20"/>
      <c r="B83" s="119"/>
      <c r="C83" s="106"/>
      <c r="D83" s="94"/>
      <c r="E83" s="120"/>
      <c r="F83" s="48" t="s">
        <v>4</v>
      </c>
      <c r="G83" s="75">
        <f t="shared" si="17"/>
        <v>0</v>
      </c>
      <c r="H83" s="75">
        <v>0</v>
      </c>
      <c r="I83" s="75">
        <v>0</v>
      </c>
      <c r="J83" s="75">
        <v>0</v>
      </c>
      <c r="K83" s="75">
        <v>0</v>
      </c>
      <c r="L83" s="70"/>
      <c r="M83" s="70"/>
      <c r="N83" s="70"/>
      <c r="O83" s="70"/>
      <c r="P83" s="70"/>
      <c r="Q83" s="70"/>
      <c r="R83" s="70"/>
      <c r="S83" s="70"/>
    </row>
    <row r="84" spans="1:19" s="5" customFormat="1" ht="31.5" customHeight="1" x14ac:dyDescent="0.3">
      <c r="A84" s="20"/>
      <c r="B84" s="121" t="s">
        <v>56</v>
      </c>
      <c r="C84" s="86" t="s">
        <v>57</v>
      </c>
      <c r="D84" s="121" t="s">
        <v>30</v>
      </c>
      <c r="E84" s="80" t="s">
        <v>28</v>
      </c>
      <c r="F84" s="45" t="s">
        <v>5</v>
      </c>
      <c r="G84" s="30">
        <f t="shared" si="17"/>
        <v>400</v>
      </c>
      <c r="H84" s="30">
        <f>SUM(H85:H88)</f>
        <v>400</v>
      </c>
      <c r="I84" s="30">
        <f>SUM(I85:I88)</f>
        <v>0</v>
      </c>
      <c r="J84" s="30">
        <f>SUM(I85:I88)</f>
        <v>0</v>
      </c>
      <c r="K84" s="30">
        <f>SUM(K85:K88)</f>
        <v>0</v>
      </c>
      <c r="L84" s="70"/>
      <c r="M84" s="70"/>
      <c r="N84" s="70"/>
      <c r="O84" s="70"/>
      <c r="P84" s="70"/>
      <c r="Q84" s="70"/>
      <c r="R84" s="70"/>
      <c r="S84" s="70"/>
    </row>
    <row r="85" spans="1:19" s="5" customFormat="1" ht="31.5" customHeight="1" x14ac:dyDescent="0.3">
      <c r="A85" s="20"/>
      <c r="B85" s="121"/>
      <c r="C85" s="86"/>
      <c r="D85" s="121"/>
      <c r="E85" s="80"/>
      <c r="F85" s="46" t="s">
        <v>1</v>
      </c>
      <c r="G85" s="30">
        <f t="shared" si="17"/>
        <v>0</v>
      </c>
      <c r="H85" s="31">
        <v>0</v>
      </c>
      <c r="I85" s="31">
        <v>0</v>
      </c>
      <c r="J85" s="31">
        <v>0</v>
      </c>
      <c r="K85" s="31">
        <v>0</v>
      </c>
      <c r="L85" s="70"/>
      <c r="M85" s="70"/>
      <c r="N85" s="70"/>
      <c r="O85" s="70"/>
      <c r="P85" s="70"/>
      <c r="Q85" s="70"/>
      <c r="R85" s="70"/>
      <c r="S85" s="70"/>
    </row>
    <row r="86" spans="1:19" s="5" customFormat="1" ht="31.5" customHeight="1" x14ac:dyDescent="0.3">
      <c r="A86" s="20"/>
      <c r="B86" s="121"/>
      <c r="C86" s="86"/>
      <c r="D86" s="121"/>
      <c r="E86" s="80"/>
      <c r="F86" s="46" t="s">
        <v>2</v>
      </c>
      <c r="G86" s="30">
        <f t="shared" si="17"/>
        <v>0</v>
      </c>
      <c r="H86" s="31">
        <v>0</v>
      </c>
      <c r="I86" s="31">
        <v>0</v>
      </c>
      <c r="J86" s="31">
        <v>0</v>
      </c>
      <c r="K86" s="31">
        <v>0</v>
      </c>
      <c r="L86" s="70"/>
      <c r="M86" s="70"/>
      <c r="N86" s="70"/>
      <c r="O86" s="70"/>
      <c r="P86" s="70"/>
      <c r="Q86" s="70"/>
      <c r="R86" s="70"/>
      <c r="S86" s="70"/>
    </row>
    <row r="87" spans="1:19" s="5" customFormat="1" ht="31.5" customHeight="1" x14ac:dyDescent="0.3">
      <c r="A87" s="20"/>
      <c r="B87" s="121"/>
      <c r="C87" s="86"/>
      <c r="D87" s="121"/>
      <c r="E87" s="80"/>
      <c r="F87" s="46" t="s">
        <v>3</v>
      </c>
      <c r="G87" s="30">
        <f t="shared" si="17"/>
        <v>400</v>
      </c>
      <c r="H87" s="31">
        <v>400</v>
      </c>
      <c r="I87" s="31">
        <v>0</v>
      </c>
      <c r="J87" s="31">
        <v>0</v>
      </c>
      <c r="K87" s="31">
        <v>0</v>
      </c>
      <c r="L87" s="70"/>
      <c r="M87" s="70"/>
      <c r="N87" s="70"/>
      <c r="O87" s="70"/>
      <c r="P87" s="70"/>
      <c r="Q87" s="70"/>
      <c r="R87" s="70"/>
      <c r="S87" s="70"/>
    </row>
    <row r="88" spans="1:19" s="5" customFormat="1" ht="31.5" customHeight="1" x14ac:dyDescent="0.3">
      <c r="A88" s="20"/>
      <c r="B88" s="121"/>
      <c r="C88" s="86"/>
      <c r="D88" s="121"/>
      <c r="E88" s="80"/>
      <c r="F88" s="46" t="s">
        <v>4</v>
      </c>
      <c r="G88" s="30">
        <f t="shared" si="17"/>
        <v>0</v>
      </c>
      <c r="H88" s="31">
        <v>0</v>
      </c>
      <c r="I88" s="31">
        <v>0</v>
      </c>
      <c r="J88" s="31">
        <v>0</v>
      </c>
      <c r="K88" s="31">
        <v>0</v>
      </c>
      <c r="L88" s="70"/>
      <c r="M88" s="70"/>
      <c r="N88" s="70"/>
      <c r="O88" s="70"/>
      <c r="P88" s="70"/>
      <c r="Q88" s="70"/>
      <c r="R88" s="70"/>
      <c r="S88" s="70"/>
    </row>
    <row r="89" spans="1:19" s="5" customFormat="1" ht="31.5" customHeight="1" x14ac:dyDescent="0.3">
      <c r="A89" s="20"/>
      <c r="B89" s="110">
        <v>6</v>
      </c>
      <c r="C89" s="113" t="s">
        <v>67</v>
      </c>
      <c r="D89" s="110" t="s">
        <v>70</v>
      </c>
      <c r="E89" s="107"/>
      <c r="F89" s="48" t="s">
        <v>66</v>
      </c>
      <c r="G89" s="75">
        <f t="shared" ref="G89:G108" si="18">SUM(H89:K89)</f>
        <v>5647.7904799999997</v>
      </c>
      <c r="H89" s="76">
        <f>SUM(H90:H93)</f>
        <v>5647.7904799999997</v>
      </c>
      <c r="I89" s="76">
        <f>SUM(I90:I93)</f>
        <v>0</v>
      </c>
      <c r="J89" s="76">
        <f>SUM(J90:J93)</f>
        <v>0</v>
      </c>
      <c r="K89" s="76">
        <f>SUM(K90:K93)</f>
        <v>0</v>
      </c>
      <c r="L89" s="70"/>
      <c r="M89" s="70"/>
      <c r="N89" s="70"/>
      <c r="O89" s="70"/>
      <c r="P89" s="70"/>
      <c r="Q89" s="70"/>
      <c r="R89" s="70"/>
      <c r="S89" s="70"/>
    </row>
    <row r="90" spans="1:19" s="5" customFormat="1" ht="31.5" customHeight="1" x14ac:dyDescent="0.3">
      <c r="A90" s="20"/>
      <c r="B90" s="111"/>
      <c r="C90" s="122"/>
      <c r="D90" s="111"/>
      <c r="E90" s="108"/>
      <c r="F90" s="48" t="s">
        <v>1</v>
      </c>
      <c r="G90" s="75">
        <f t="shared" si="18"/>
        <v>0</v>
      </c>
      <c r="H90" s="76">
        <f t="shared" ref="H90:K93" si="19">SUM(H95)</f>
        <v>0</v>
      </c>
      <c r="I90" s="76">
        <f t="shared" si="19"/>
        <v>0</v>
      </c>
      <c r="J90" s="76">
        <f t="shared" si="19"/>
        <v>0</v>
      </c>
      <c r="K90" s="76">
        <f t="shared" si="19"/>
        <v>0</v>
      </c>
      <c r="L90" s="70"/>
      <c r="M90" s="70"/>
      <c r="N90" s="70"/>
      <c r="O90" s="70"/>
      <c r="P90" s="70"/>
      <c r="Q90" s="70"/>
      <c r="R90" s="70"/>
      <c r="S90" s="70"/>
    </row>
    <row r="91" spans="1:19" s="5" customFormat="1" ht="31.5" customHeight="1" x14ac:dyDescent="0.3">
      <c r="A91" s="20"/>
      <c r="B91" s="111"/>
      <c r="C91" s="122"/>
      <c r="D91" s="111"/>
      <c r="E91" s="108"/>
      <c r="F91" s="48" t="s">
        <v>2</v>
      </c>
      <c r="G91" s="75">
        <f t="shared" si="18"/>
        <v>0</v>
      </c>
      <c r="H91" s="76">
        <f t="shared" si="19"/>
        <v>0</v>
      </c>
      <c r="I91" s="76">
        <f t="shared" si="19"/>
        <v>0</v>
      </c>
      <c r="J91" s="76">
        <f t="shared" si="19"/>
        <v>0</v>
      </c>
      <c r="K91" s="76">
        <f t="shared" si="19"/>
        <v>0</v>
      </c>
      <c r="L91" s="70"/>
      <c r="M91" s="70"/>
      <c r="N91" s="70"/>
      <c r="O91" s="70"/>
      <c r="P91" s="70"/>
      <c r="Q91" s="70"/>
      <c r="R91" s="70"/>
      <c r="S91" s="70"/>
    </row>
    <row r="92" spans="1:19" s="5" customFormat="1" ht="31.5" customHeight="1" x14ac:dyDescent="0.3">
      <c r="A92" s="20"/>
      <c r="B92" s="111"/>
      <c r="C92" s="122"/>
      <c r="D92" s="111"/>
      <c r="E92" s="108"/>
      <c r="F92" s="48" t="s">
        <v>3</v>
      </c>
      <c r="G92" s="75">
        <f t="shared" si="18"/>
        <v>5647.7904799999997</v>
      </c>
      <c r="H92" s="76">
        <f t="shared" si="19"/>
        <v>5647.7904799999997</v>
      </c>
      <c r="I92" s="76">
        <f t="shared" si="19"/>
        <v>0</v>
      </c>
      <c r="J92" s="76">
        <f t="shared" si="19"/>
        <v>0</v>
      </c>
      <c r="K92" s="76">
        <f t="shared" si="19"/>
        <v>0</v>
      </c>
      <c r="L92" s="70"/>
      <c r="M92" s="70"/>
      <c r="N92" s="70"/>
      <c r="O92" s="70"/>
      <c r="P92" s="70"/>
      <c r="Q92" s="70"/>
      <c r="R92" s="70"/>
      <c r="S92" s="70"/>
    </row>
    <row r="93" spans="1:19" s="5" customFormat="1" ht="31.5" customHeight="1" x14ac:dyDescent="0.3">
      <c r="A93" s="20"/>
      <c r="B93" s="112"/>
      <c r="C93" s="123"/>
      <c r="D93" s="112"/>
      <c r="E93" s="109"/>
      <c r="F93" s="48" t="s">
        <v>4</v>
      </c>
      <c r="G93" s="75">
        <f t="shared" si="18"/>
        <v>0</v>
      </c>
      <c r="H93" s="76">
        <f t="shared" si="19"/>
        <v>0</v>
      </c>
      <c r="I93" s="76">
        <f t="shared" si="19"/>
        <v>0</v>
      </c>
      <c r="J93" s="76">
        <f t="shared" si="19"/>
        <v>0</v>
      </c>
      <c r="K93" s="76">
        <f t="shared" si="19"/>
        <v>0</v>
      </c>
      <c r="L93" s="70"/>
      <c r="M93" s="70"/>
      <c r="N93" s="70"/>
      <c r="O93" s="70"/>
      <c r="P93" s="70"/>
      <c r="Q93" s="70"/>
      <c r="R93" s="70"/>
      <c r="S93" s="70"/>
    </row>
    <row r="94" spans="1:19" s="5" customFormat="1" ht="31.5" customHeight="1" x14ac:dyDescent="0.3">
      <c r="A94" s="20"/>
      <c r="B94" s="124" t="s">
        <v>68</v>
      </c>
      <c r="C94" s="127" t="s">
        <v>69</v>
      </c>
      <c r="D94" s="124" t="s">
        <v>30</v>
      </c>
      <c r="E94" s="130" t="s">
        <v>59</v>
      </c>
      <c r="F94" s="74" t="s">
        <v>5</v>
      </c>
      <c r="G94" s="30">
        <f t="shared" si="18"/>
        <v>5647.7904799999997</v>
      </c>
      <c r="H94" s="31">
        <f>SUM(H95:H98)</f>
        <v>5647.7904799999997</v>
      </c>
      <c r="I94" s="31">
        <f>SUM(I95:I98)</f>
        <v>0</v>
      </c>
      <c r="J94" s="31">
        <f>SUM(J95:J98)</f>
        <v>0</v>
      </c>
      <c r="K94" s="31">
        <f>SUM(K95:K98)</f>
        <v>0</v>
      </c>
      <c r="L94" s="70"/>
      <c r="M94" s="70"/>
      <c r="N94" s="70"/>
      <c r="O94" s="70"/>
      <c r="P94" s="70"/>
      <c r="Q94" s="70"/>
      <c r="R94" s="70"/>
      <c r="S94" s="70"/>
    </row>
    <row r="95" spans="1:19" s="5" customFormat="1" ht="31.5" customHeight="1" x14ac:dyDescent="0.3">
      <c r="A95" s="20"/>
      <c r="B95" s="125"/>
      <c r="C95" s="128"/>
      <c r="D95" s="125"/>
      <c r="E95" s="131"/>
      <c r="F95" s="46" t="s">
        <v>1</v>
      </c>
      <c r="G95" s="30">
        <f t="shared" si="18"/>
        <v>0</v>
      </c>
      <c r="H95" s="31">
        <v>0</v>
      </c>
      <c r="I95" s="31">
        <v>0</v>
      </c>
      <c r="J95" s="31">
        <v>0</v>
      </c>
      <c r="K95" s="31">
        <v>0</v>
      </c>
      <c r="L95" s="70"/>
      <c r="M95" s="70"/>
      <c r="N95" s="70"/>
      <c r="O95" s="70"/>
      <c r="P95" s="70"/>
      <c r="Q95" s="70"/>
      <c r="R95" s="70"/>
      <c r="S95" s="70"/>
    </row>
    <row r="96" spans="1:19" s="5" customFormat="1" ht="31.5" customHeight="1" x14ac:dyDescent="0.3">
      <c r="A96" s="20"/>
      <c r="B96" s="125"/>
      <c r="C96" s="128"/>
      <c r="D96" s="125"/>
      <c r="E96" s="131"/>
      <c r="F96" s="46" t="s">
        <v>2</v>
      </c>
      <c r="G96" s="30">
        <f t="shared" si="18"/>
        <v>0</v>
      </c>
      <c r="H96" s="31">
        <v>0</v>
      </c>
      <c r="I96" s="31">
        <v>0</v>
      </c>
      <c r="J96" s="31">
        <v>0</v>
      </c>
      <c r="K96" s="31">
        <v>0</v>
      </c>
      <c r="L96" s="70"/>
      <c r="M96" s="70"/>
      <c r="N96" s="70"/>
      <c r="O96" s="70"/>
      <c r="P96" s="70"/>
      <c r="Q96" s="70"/>
      <c r="R96" s="70"/>
      <c r="S96" s="70"/>
    </row>
    <row r="97" spans="1:19" s="5" customFormat="1" ht="31.5" customHeight="1" x14ac:dyDescent="0.3">
      <c r="A97" s="20"/>
      <c r="B97" s="125"/>
      <c r="C97" s="128"/>
      <c r="D97" s="125"/>
      <c r="E97" s="131"/>
      <c r="F97" s="46" t="s">
        <v>3</v>
      </c>
      <c r="G97" s="30">
        <f t="shared" si="18"/>
        <v>5647.7904799999997</v>
      </c>
      <c r="H97" s="31">
        <f>6303.4512-99.9232-50.08315-505.65437</f>
        <v>5647.7904799999997</v>
      </c>
      <c r="I97" s="31">
        <v>0</v>
      </c>
      <c r="J97" s="31">
        <v>0</v>
      </c>
      <c r="K97" s="31">
        <v>0</v>
      </c>
      <c r="L97" s="70"/>
      <c r="M97" s="70"/>
      <c r="N97" s="70"/>
      <c r="O97" s="70"/>
      <c r="P97" s="70"/>
      <c r="Q97" s="70"/>
      <c r="R97" s="70"/>
      <c r="S97" s="70"/>
    </row>
    <row r="98" spans="1:19" s="5" customFormat="1" ht="31.5" customHeight="1" x14ac:dyDescent="0.3">
      <c r="A98" s="20"/>
      <c r="B98" s="126"/>
      <c r="C98" s="129"/>
      <c r="D98" s="126"/>
      <c r="E98" s="132"/>
      <c r="F98" s="46" t="s">
        <v>4</v>
      </c>
      <c r="G98" s="30">
        <f t="shared" si="18"/>
        <v>0</v>
      </c>
      <c r="H98" s="31">
        <v>0</v>
      </c>
      <c r="I98" s="31">
        <v>0</v>
      </c>
      <c r="J98" s="31">
        <v>0</v>
      </c>
      <c r="K98" s="31">
        <v>0</v>
      </c>
      <c r="L98" s="70"/>
      <c r="M98" s="70"/>
      <c r="N98" s="70"/>
      <c r="O98" s="70"/>
      <c r="P98" s="70"/>
      <c r="Q98" s="70"/>
      <c r="R98" s="70"/>
      <c r="S98" s="70"/>
    </row>
    <row r="99" spans="1:19" s="5" customFormat="1" ht="31.5" customHeight="1" x14ac:dyDescent="0.3">
      <c r="A99" s="20"/>
      <c r="B99" s="133">
        <v>7</v>
      </c>
      <c r="C99" s="113" t="s">
        <v>82</v>
      </c>
      <c r="D99" s="110" t="s">
        <v>78</v>
      </c>
      <c r="E99" s="107"/>
      <c r="F99" s="48" t="s">
        <v>71</v>
      </c>
      <c r="G99" s="75">
        <f t="shared" si="18"/>
        <v>575740</v>
      </c>
      <c r="H99" s="76">
        <f>SUM(H100:H103)</f>
        <v>0</v>
      </c>
      <c r="I99" s="76">
        <f>SUM(I100:I103)</f>
        <v>425980</v>
      </c>
      <c r="J99" s="76">
        <f>SUM(J100:J103)</f>
        <v>149760</v>
      </c>
      <c r="K99" s="76">
        <f>SUM(K100:K103)</f>
        <v>0</v>
      </c>
      <c r="L99" s="70"/>
      <c r="M99" s="70"/>
      <c r="N99" s="70"/>
      <c r="O99" s="70"/>
      <c r="P99" s="70"/>
      <c r="Q99" s="70"/>
      <c r="R99" s="70"/>
      <c r="S99" s="70"/>
    </row>
    <row r="100" spans="1:19" s="5" customFormat="1" ht="31.5" customHeight="1" x14ac:dyDescent="0.3">
      <c r="A100" s="20"/>
      <c r="B100" s="134"/>
      <c r="C100" s="114"/>
      <c r="D100" s="111"/>
      <c r="E100" s="108"/>
      <c r="F100" s="48" t="s">
        <v>1</v>
      </c>
      <c r="G100" s="75">
        <f t="shared" si="18"/>
        <v>546950</v>
      </c>
      <c r="H100" s="76">
        <f t="shared" ref="H100:K103" si="20">SUM(H105)</f>
        <v>0</v>
      </c>
      <c r="I100" s="76">
        <f t="shared" si="20"/>
        <v>404680</v>
      </c>
      <c r="J100" s="76">
        <f t="shared" si="20"/>
        <v>142270</v>
      </c>
      <c r="K100" s="76">
        <f t="shared" si="20"/>
        <v>0</v>
      </c>
      <c r="L100" s="70"/>
      <c r="M100" s="70"/>
      <c r="N100" s="70"/>
      <c r="O100" s="70"/>
      <c r="P100" s="70"/>
      <c r="Q100" s="70"/>
      <c r="R100" s="70"/>
      <c r="S100" s="70"/>
    </row>
    <row r="101" spans="1:19" s="5" customFormat="1" ht="31.5" customHeight="1" x14ac:dyDescent="0.3">
      <c r="A101" s="20"/>
      <c r="B101" s="134"/>
      <c r="C101" s="114"/>
      <c r="D101" s="111"/>
      <c r="E101" s="108"/>
      <c r="F101" s="48" t="s">
        <v>2</v>
      </c>
      <c r="G101" s="75">
        <f t="shared" si="18"/>
        <v>28790</v>
      </c>
      <c r="H101" s="76">
        <f t="shared" si="20"/>
        <v>0</v>
      </c>
      <c r="I101" s="76">
        <f t="shared" si="20"/>
        <v>21300</v>
      </c>
      <c r="J101" s="76">
        <f t="shared" si="20"/>
        <v>7490</v>
      </c>
      <c r="K101" s="76">
        <f t="shared" si="20"/>
        <v>0</v>
      </c>
      <c r="L101" s="70"/>
      <c r="M101" s="70"/>
      <c r="N101" s="70"/>
      <c r="O101" s="70"/>
      <c r="P101" s="70"/>
      <c r="Q101" s="70"/>
      <c r="R101" s="70"/>
      <c r="S101" s="70"/>
    </row>
    <row r="102" spans="1:19" s="5" customFormat="1" ht="31.5" customHeight="1" x14ac:dyDescent="0.3">
      <c r="A102" s="20"/>
      <c r="B102" s="134"/>
      <c r="C102" s="114"/>
      <c r="D102" s="111"/>
      <c r="E102" s="108"/>
      <c r="F102" s="48" t="s">
        <v>3</v>
      </c>
      <c r="G102" s="75">
        <f t="shared" si="18"/>
        <v>0</v>
      </c>
      <c r="H102" s="76">
        <f t="shared" si="20"/>
        <v>0</v>
      </c>
      <c r="I102" s="76">
        <f t="shared" si="20"/>
        <v>0</v>
      </c>
      <c r="J102" s="76">
        <f t="shared" si="20"/>
        <v>0</v>
      </c>
      <c r="K102" s="76">
        <f t="shared" si="20"/>
        <v>0</v>
      </c>
      <c r="L102" s="70"/>
      <c r="M102" s="70"/>
      <c r="N102" s="70"/>
      <c r="O102" s="70"/>
      <c r="P102" s="70"/>
      <c r="Q102" s="70"/>
      <c r="R102" s="70"/>
      <c r="S102" s="70"/>
    </row>
    <row r="103" spans="1:19" s="5" customFormat="1" ht="31.5" customHeight="1" x14ac:dyDescent="0.3">
      <c r="A103" s="20"/>
      <c r="B103" s="135"/>
      <c r="C103" s="115"/>
      <c r="D103" s="112"/>
      <c r="E103" s="109"/>
      <c r="F103" s="48" t="s">
        <v>4</v>
      </c>
      <c r="G103" s="75">
        <f t="shared" si="18"/>
        <v>0</v>
      </c>
      <c r="H103" s="76">
        <f t="shared" si="20"/>
        <v>0</v>
      </c>
      <c r="I103" s="76">
        <f t="shared" si="20"/>
        <v>0</v>
      </c>
      <c r="J103" s="76">
        <f t="shared" si="20"/>
        <v>0</v>
      </c>
      <c r="K103" s="76">
        <f t="shared" si="20"/>
        <v>0</v>
      </c>
      <c r="L103" s="70"/>
      <c r="M103" s="70"/>
      <c r="N103" s="70"/>
      <c r="O103" s="70"/>
      <c r="P103" s="70"/>
      <c r="Q103" s="70"/>
      <c r="R103" s="70"/>
      <c r="S103" s="70"/>
    </row>
    <row r="104" spans="1:19" s="5" customFormat="1" ht="31.5" customHeight="1" x14ac:dyDescent="0.3">
      <c r="A104" s="20"/>
      <c r="B104" s="124" t="s">
        <v>72</v>
      </c>
      <c r="C104" s="127" t="s">
        <v>73</v>
      </c>
      <c r="D104" s="124" t="s">
        <v>78</v>
      </c>
      <c r="E104" s="130" t="s">
        <v>59</v>
      </c>
      <c r="F104" s="74" t="s">
        <v>5</v>
      </c>
      <c r="G104" s="30">
        <f t="shared" si="18"/>
        <v>575740</v>
      </c>
      <c r="H104" s="31">
        <f>SUM(H105:H108)</f>
        <v>0</v>
      </c>
      <c r="I104" s="31">
        <f>SUM(I105:I108)</f>
        <v>425980</v>
      </c>
      <c r="J104" s="31">
        <f>SUM(J105:J108)</f>
        <v>149760</v>
      </c>
      <c r="K104" s="31">
        <f>SUM(K105:K108)</f>
        <v>0</v>
      </c>
      <c r="L104" s="70"/>
      <c r="M104" s="70"/>
      <c r="N104" s="70"/>
      <c r="O104" s="70"/>
      <c r="P104" s="70"/>
      <c r="Q104" s="70"/>
      <c r="R104" s="70"/>
      <c r="S104" s="70"/>
    </row>
    <row r="105" spans="1:19" s="5" customFormat="1" ht="31.5" customHeight="1" x14ac:dyDescent="0.3">
      <c r="A105" s="20"/>
      <c r="B105" s="125"/>
      <c r="C105" s="128"/>
      <c r="D105" s="125"/>
      <c r="E105" s="131"/>
      <c r="F105" s="46" t="s">
        <v>1</v>
      </c>
      <c r="G105" s="30">
        <f t="shared" si="18"/>
        <v>546950</v>
      </c>
      <c r="H105" s="31">
        <v>0</v>
      </c>
      <c r="I105" s="31">
        <v>404680</v>
      </c>
      <c r="J105" s="31">
        <v>142270</v>
      </c>
      <c r="K105" s="31">
        <v>0</v>
      </c>
      <c r="L105" s="70"/>
      <c r="M105" s="70"/>
      <c r="N105" s="70"/>
      <c r="O105" s="70"/>
      <c r="P105" s="70"/>
      <c r="Q105" s="70"/>
      <c r="R105" s="70"/>
      <c r="S105" s="70"/>
    </row>
    <row r="106" spans="1:19" s="5" customFormat="1" ht="31.5" customHeight="1" x14ac:dyDescent="0.3">
      <c r="A106" s="20"/>
      <c r="B106" s="125"/>
      <c r="C106" s="128"/>
      <c r="D106" s="125"/>
      <c r="E106" s="131"/>
      <c r="F106" s="46" t="s">
        <v>2</v>
      </c>
      <c r="G106" s="30">
        <f t="shared" si="18"/>
        <v>28790</v>
      </c>
      <c r="H106" s="31">
        <v>0</v>
      </c>
      <c r="I106" s="31">
        <v>21300</v>
      </c>
      <c r="J106" s="31">
        <v>7490</v>
      </c>
      <c r="K106" s="31">
        <v>0</v>
      </c>
      <c r="L106" s="70"/>
      <c r="M106" s="70"/>
      <c r="N106" s="70"/>
      <c r="O106" s="70"/>
      <c r="P106" s="70"/>
      <c r="Q106" s="70"/>
      <c r="R106" s="70"/>
      <c r="S106" s="70"/>
    </row>
    <row r="107" spans="1:19" s="5" customFormat="1" ht="31.5" customHeight="1" x14ac:dyDescent="0.3">
      <c r="A107" s="20"/>
      <c r="B107" s="125"/>
      <c r="C107" s="128"/>
      <c r="D107" s="125"/>
      <c r="E107" s="131"/>
      <c r="F107" s="46" t="s">
        <v>3</v>
      </c>
      <c r="G107" s="30">
        <f t="shared" si="18"/>
        <v>0</v>
      </c>
      <c r="H107" s="31">
        <v>0</v>
      </c>
      <c r="I107" s="31">
        <v>0</v>
      </c>
      <c r="J107" s="31">
        <v>0</v>
      </c>
      <c r="K107" s="31">
        <v>0</v>
      </c>
      <c r="L107" s="70"/>
      <c r="M107" s="70"/>
      <c r="N107" s="70"/>
      <c r="O107" s="70"/>
      <c r="P107" s="70"/>
      <c r="Q107" s="70"/>
      <c r="R107" s="70"/>
      <c r="S107" s="70"/>
    </row>
    <row r="108" spans="1:19" s="5" customFormat="1" ht="31.5" customHeight="1" x14ac:dyDescent="0.3">
      <c r="A108" s="20"/>
      <c r="B108" s="126"/>
      <c r="C108" s="129"/>
      <c r="D108" s="126"/>
      <c r="E108" s="132"/>
      <c r="F108" s="46" t="s">
        <v>4</v>
      </c>
      <c r="G108" s="30">
        <f t="shared" si="18"/>
        <v>0</v>
      </c>
      <c r="H108" s="31">
        <v>0</v>
      </c>
      <c r="I108" s="31">
        <v>0</v>
      </c>
      <c r="J108" s="31">
        <v>0</v>
      </c>
      <c r="K108" s="31">
        <v>0</v>
      </c>
      <c r="L108" s="70"/>
      <c r="M108" s="70"/>
      <c r="N108" s="70"/>
      <c r="O108" s="70"/>
      <c r="P108" s="70"/>
      <c r="Q108" s="70"/>
      <c r="R108" s="70"/>
      <c r="S108" s="70"/>
    </row>
    <row r="109" spans="1:19" s="5" customFormat="1" ht="31.5" customHeight="1" x14ac:dyDescent="0.3">
      <c r="A109" s="20"/>
      <c r="B109" s="72"/>
      <c r="C109" s="104" t="s">
        <v>6</v>
      </c>
      <c r="D109" s="80"/>
      <c r="E109" s="80"/>
      <c r="F109" s="83" t="s">
        <v>0</v>
      </c>
      <c r="G109" s="79" t="s">
        <v>11</v>
      </c>
      <c r="H109" s="79" t="s">
        <v>25</v>
      </c>
      <c r="I109" s="79"/>
      <c r="J109" s="79"/>
      <c r="K109" s="79"/>
      <c r="L109" s="70"/>
      <c r="M109" s="70"/>
      <c r="N109" s="70"/>
      <c r="O109" s="70"/>
      <c r="P109" s="70"/>
      <c r="Q109" s="70"/>
      <c r="R109" s="70"/>
      <c r="S109" s="70"/>
    </row>
    <row r="110" spans="1:19" s="5" customFormat="1" ht="31.5" customHeight="1" x14ac:dyDescent="0.3">
      <c r="A110" s="20"/>
      <c r="B110" s="72"/>
      <c r="C110" s="105"/>
      <c r="D110" s="105"/>
      <c r="E110" s="80"/>
      <c r="F110" s="83"/>
      <c r="G110" s="79"/>
      <c r="H110" s="54" t="s">
        <v>30</v>
      </c>
      <c r="I110" s="54" t="s">
        <v>34</v>
      </c>
      <c r="J110" s="54" t="s">
        <v>35</v>
      </c>
      <c r="K110" s="54" t="s">
        <v>49</v>
      </c>
      <c r="L110" s="70"/>
      <c r="M110" s="70"/>
      <c r="N110" s="70"/>
      <c r="O110" s="70"/>
      <c r="P110" s="70"/>
      <c r="Q110" s="70"/>
      <c r="R110" s="70"/>
      <c r="S110" s="70"/>
    </row>
    <row r="111" spans="1:19" s="5" customFormat="1" ht="31.5" customHeight="1" x14ac:dyDescent="0.3">
      <c r="A111" s="20"/>
      <c r="B111" s="72"/>
      <c r="C111" s="105"/>
      <c r="D111" s="105"/>
      <c r="E111" s="80"/>
      <c r="F111" s="73" t="s">
        <v>24</v>
      </c>
      <c r="G111" s="54">
        <f>SUM(H111:K111)</f>
        <v>2748651.0182999996</v>
      </c>
      <c r="H111" s="54">
        <f>SUM(H112:H115)</f>
        <v>358231.55930000002</v>
      </c>
      <c r="I111" s="54">
        <f t="shared" ref="I111" si="21">SUM(I112:I115)</f>
        <v>2218875.0869999998</v>
      </c>
      <c r="J111" s="54">
        <f>SUM(J112:J115)</f>
        <v>171544.372</v>
      </c>
      <c r="K111" s="54">
        <f>SUM(K115,K114)</f>
        <v>0</v>
      </c>
      <c r="L111" s="70"/>
      <c r="M111" s="70"/>
      <c r="N111" s="70"/>
      <c r="O111" s="70"/>
      <c r="P111" s="70"/>
      <c r="Q111" s="70"/>
      <c r="R111" s="70"/>
      <c r="S111" s="70"/>
    </row>
    <row r="112" spans="1:19" s="5" customFormat="1" ht="31.5" customHeight="1" x14ac:dyDescent="0.3">
      <c r="A112" s="20"/>
      <c r="B112" s="72"/>
      <c r="C112" s="105"/>
      <c r="D112" s="105"/>
      <c r="E112" s="80"/>
      <c r="F112" s="73" t="s">
        <v>1</v>
      </c>
      <c r="G112" s="54">
        <f>SUM(H112:K112)</f>
        <v>2539146</v>
      </c>
      <c r="H112" s="54">
        <f>SUM(H20+H35+H45+H70+H80+H90+H100)</f>
        <v>309071</v>
      </c>
      <c r="I112" s="54">
        <f>SUM(I20+I35+I45+I70+I80+I90+I100)</f>
        <v>2087805</v>
      </c>
      <c r="J112" s="54">
        <f>SUM(J20+J35+J45+J70+J80+J90+J100)</f>
        <v>142270</v>
      </c>
      <c r="K112" s="54">
        <f>SUM(K20+K35+K45+K70+K80+K90+K100)</f>
        <v>0</v>
      </c>
      <c r="L112" s="70"/>
      <c r="M112" s="70"/>
      <c r="N112" s="70"/>
      <c r="O112" s="70"/>
      <c r="P112" s="70"/>
      <c r="Q112" s="70"/>
      <c r="R112" s="70"/>
      <c r="S112" s="70"/>
    </row>
    <row r="113" spans="1:19" s="5" customFormat="1" ht="31.5" customHeight="1" x14ac:dyDescent="0.3">
      <c r="A113" s="20"/>
      <c r="B113" s="72"/>
      <c r="C113" s="105"/>
      <c r="D113" s="105"/>
      <c r="E113" s="80"/>
      <c r="F113" s="73" t="s">
        <v>2</v>
      </c>
      <c r="G113" s="54">
        <f>SUM(H113:K113)</f>
        <v>138993.40152000001</v>
      </c>
      <c r="H113" s="54">
        <f>SUM(H26+H36+H46+H71+H81+H91+H101)</f>
        <v>21608.401519999999</v>
      </c>
      <c r="I113" s="54">
        <f>SUM(I21+I36+I46+I71+I81+I91+I101)</f>
        <v>109895</v>
      </c>
      <c r="J113" s="54">
        <f t="shared" ref="I113:K115" si="22">SUM(J21+J36+J46+J71+J81+J91+J101)</f>
        <v>7490</v>
      </c>
      <c r="K113" s="54">
        <f t="shared" si="22"/>
        <v>0</v>
      </c>
      <c r="L113" s="70"/>
      <c r="M113" s="70"/>
      <c r="N113" s="70"/>
      <c r="O113" s="70"/>
      <c r="P113" s="70"/>
      <c r="Q113" s="70"/>
      <c r="R113" s="70"/>
      <c r="S113" s="70"/>
    </row>
    <row r="114" spans="1:19" s="5" customFormat="1" ht="31.5" customHeight="1" x14ac:dyDescent="0.3">
      <c r="A114" s="20"/>
      <c r="B114" s="72"/>
      <c r="C114" s="105"/>
      <c r="D114" s="105"/>
      <c r="E114" s="80"/>
      <c r="F114" s="73" t="s">
        <v>3</v>
      </c>
      <c r="G114" s="54">
        <f>SUM(H114:K114)</f>
        <v>70511.616779999997</v>
      </c>
      <c r="H114" s="54">
        <f>SUM(H22+H37+H47+H72+H82+H92+H102)</f>
        <v>27552.157780000001</v>
      </c>
      <c r="I114" s="54">
        <f t="shared" si="22"/>
        <v>21175.087</v>
      </c>
      <c r="J114" s="54">
        <f t="shared" si="22"/>
        <v>21784.371999999999</v>
      </c>
      <c r="K114" s="54">
        <f t="shared" si="22"/>
        <v>0</v>
      </c>
      <c r="L114" s="70"/>
      <c r="M114" s="70"/>
      <c r="N114" s="70"/>
      <c r="O114" s="70"/>
      <c r="P114" s="70"/>
      <c r="Q114" s="70"/>
      <c r="R114" s="70"/>
      <c r="S114" s="70"/>
    </row>
    <row r="115" spans="1:19" s="5" customFormat="1" ht="28.5" customHeight="1" x14ac:dyDescent="0.3">
      <c r="A115" s="20"/>
      <c r="B115" s="72"/>
      <c r="C115" s="105"/>
      <c r="D115" s="105"/>
      <c r="E115" s="80"/>
      <c r="F115" s="73" t="s">
        <v>4</v>
      </c>
      <c r="G115" s="54">
        <f>SUM(H115:K115)</f>
        <v>0</v>
      </c>
      <c r="H115" s="54">
        <f>SUM(H23+H38+H48+H73+H83+H93+H103)</f>
        <v>0</v>
      </c>
      <c r="I115" s="54">
        <f t="shared" si="22"/>
        <v>0</v>
      </c>
      <c r="J115" s="54">
        <f t="shared" si="22"/>
        <v>0</v>
      </c>
      <c r="K115" s="54">
        <f t="shared" si="22"/>
        <v>0</v>
      </c>
      <c r="L115" s="70"/>
      <c r="M115" s="70"/>
      <c r="N115" s="70"/>
      <c r="O115" s="70"/>
      <c r="P115" s="70"/>
      <c r="Q115" s="70"/>
      <c r="R115" s="70"/>
      <c r="S115" s="70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11"/>
      <c r="J116" s="11"/>
      <c r="K116" s="14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11"/>
      <c r="J117" s="11"/>
      <c r="K117" s="14"/>
    </row>
    <row r="118" spans="1:19" s="5" customFormat="1" ht="127.5" customHeight="1" x14ac:dyDescent="0.4">
      <c r="A118" s="20"/>
      <c r="B118" s="84" t="s">
        <v>77</v>
      </c>
      <c r="C118" s="84"/>
      <c r="D118" s="84"/>
      <c r="E118" s="84"/>
      <c r="F118" s="84"/>
      <c r="G118" s="84"/>
      <c r="H118" s="41"/>
      <c r="I118" s="41"/>
      <c r="J118" s="61" t="s">
        <v>75</v>
      </c>
      <c r="K118" s="41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11"/>
      <c r="J119" s="11"/>
      <c r="K119" s="14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11"/>
      <c r="J120" s="11"/>
      <c r="K120" s="14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8"/>
      <c r="I121" s="11"/>
      <c r="J121" s="11"/>
      <c r="K121" s="14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11"/>
      <c r="J122" s="11"/>
      <c r="K122" s="14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11"/>
      <c r="J123" s="11"/>
      <c r="K123" s="14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11"/>
      <c r="J124" s="11"/>
      <c r="K124" s="14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11"/>
      <c r="J125" s="11"/>
      <c r="K125" s="14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11"/>
      <c r="J126" s="11"/>
      <c r="K126" s="14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11"/>
      <c r="J127" s="11"/>
      <c r="K127" s="14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11"/>
      <c r="J175" s="11"/>
      <c r="K175" s="14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11"/>
      <c r="J176" s="11"/>
      <c r="K176" s="14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11"/>
      <c r="J177" s="11"/>
      <c r="K177" s="14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11"/>
      <c r="J178" s="11"/>
      <c r="K178" s="14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11"/>
      <c r="J179" s="11"/>
      <c r="K179" s="14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11"/>
      <c r="J180" s="11"/>
      <c r="K180" s="14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11"/>
      <c r="J181" s="11"/>
      <c r="K181" s="14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11"/>
      <c r="J182" s="11"/>
      <c r="K182" s="14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11"/>
      <c r="J183" s="11"/>
      <c r="K183" s="14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11"/>
      <c r="J184" s="11"/>
      <c r="K184" s="14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11"/>
      <c r="J185" s="11"/>
      <c r="K185" s="14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11"/>
      <c r="J186" s="11"/>
      <c r="K186" s="14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11"/>
      <c r="J187" s="11"/>
      <c r="K187" s="14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11"/>
      <c r="J188" s="11"/>
      <c r="K188" s="14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11"/>
      <c r="J189" s="11"/>
      <c r="K189" s="14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11"/>
      <c r="J190" s="11"/>
      <c r="K190" s="14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11"/>
      <c r="J191" s="11"/>
      <c r="K191" s="14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11"/>
      <c r="J192" s="11"/>
      <c r="K192" s="14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11"/>
      <c r="J193" s="11"/>
      <c r="K193" s="14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11"/>
      <c r="J194" s="11"/>
      <c r="K194" s="14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11"/>
      <c r="J195" s="11"/>
      <c r="K195" s="14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11"/>
      <c r="J196" s="11"/>
      <c r="K196" s="14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11"/>
      <c r="J197" s="11"/>
      <c r="K197" s="14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11"/>
      <c r="J198" s="11"/>
      <c r="K198" s="14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11"/>
      <c r="J199" s="11"/>
      <c r="K199" s="14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11"/>
      <c r="J200" s="11"/>
      <c r="K200" s="14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11"/>
      <c r="J201" s="11"/>
      <c r="K201" s="14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11"/>
      <c r="J202" s="11"/>
      <c r="K202" s="14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11"/>
      <c r="J203" s="11"/>
      <c r="K203" s="14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11"/>
      <c r="J204" s="11"/>
      <c r="K204" s="14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11"/>
      <c r="J207" s="11"/>
      <c r="K207" s="14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11"/>
      <c r="J208" s="11"/>
      <c r="K208" s="14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11"/>
      <c r="J209" s="11"/>
      <c r="K209" s="14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11"/>
      <c r="J210" s="11"/>
      <c r="K210" s="14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11"/>
      <c r="J211" s="11"/>
      <c r="K211" s="14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11"/>
      <c r="J212" s="11"/>
      <c r="K212" s="14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11"/>
      <c r="J213" s="11"/>
      <c r="K213" s="14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11"/>
      <c r="J214" s="11"/>
      <c r="K214" s="14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11"/>
      <c r="J215" s="11"/>
      <c r="K215" s="14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11"/>
      <c r="J216" s="11"/>
      <c r="K216" s="14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11"/>
      <c r="J217" s="11"/>
      <c r="K217" s="14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11"/>
      <c r="J218" s="11"/>
      <c r="K218" s="14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11"/>
      <c r="J219" s="11"/>
      <c r="K219" s="14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11"/>
      <c r="J220" s="11"/>
      <c r="K220" s="14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11"/>
      <c r="J221" s="11"/>
      <c r="K221" s="14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11"/>
      <c r="J222" s="11"/>
      <c r="K222" s="14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11"/>
      <c r="J223" s="11"/>
      <c r="K223" s="14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11"/>
      <c r="J224" s="11"/>
      <c r="K224" s="14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11"/>
      <c r="J225" s="11"/>
      <c r="K225" s="14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11"/>
      <c r="J226" s="11"/>
      <c r="K226" s="14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11"/>
      <c r="J227" s="11"/>
      <c r="K227" s="14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11"/>
      <c r="J324" s="11"/>
      <c r="K324" s="14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11"/>
      <c r="J347" s="11"/>
      <c r="K347" s="14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11"/>
      <c r="J360" s="11"/>
      <c r="K360" s="14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11"/>
      <c r="J361" s="11"/>
      <c r="K361" s="14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11"/>
      <c r="J362" s="11"/>
      <c r="K362" s="14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11"/>
      <c r="J363" s="11"/>
      <c r="K363" s="14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11"/>
      <c r="J364" s="11"/>
      <c r="K364" s="14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11"/>
      <c r="J383" s="11"/>
      <c r="K383" s="14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11"/>
      <c r="J384" s="11"/>
      <c r="K384" s="14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11"/>
      <c r="J385" s="11"/>
      <c r="K385" s="14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11"/>
      <c r="J386" s="11"/>
      <c r="K386" s="14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11"/>
      <c r="J387" s="11"/>
      <c r="K387" s="14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11"/>
      <c r="J395" s="11"/>
      <c r="K395" s="14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11"/>
      <c r="J396" s="11"/>
      <c r="K396" s="14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11"/>
      <c r="J397" s="11"/>
      <c r="K397" s="14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11"/>
      <c r="J398" s="11"/>
      <c r="K398" s="14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11"/>
      <c r="J399" s="11"/>
      <c r="K399" s="14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11"/>
      <c r="J400" s="11"/>
      <c r="K400" s="14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11"/>
      <c r="J401" s="11"/>
      <c r="K401" s="14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11"/>
      <c r="J402" s="11"/>
      <c r="K402" s="14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11"/>
      <c r="J403" s="11"/>
      <c r="K403" s="14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11"/>
      <c r="J404" s="11"/>
      <c r="K404" s="14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11"/>
      <c r="J405" s="11"/>
      <c r="K405" s="14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11"/>
      <c r="J406" s="11"/>
      <c r="K406" s="14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11"/>
      <c r="J407" s="11"/>
      <c r="K407" s="14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11"/>
      <c r="J408" s="11"/>
      <c r="K408" s="14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11"/>
      <c r="J409" s="11"/>
      <c r="K409" s="14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11"/>
      <c r="J418" s="11"/>
      <c r="K418" s="14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11"/>
      <c r="J419" s="11"/>
      <c r="K419" s="14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11"/>
      <c r="J420" s="11"/>
      <c r="K420" s="14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11"/>
      <c r="J421" s="11"/>
      <c r="K421" s="14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11"/>
      <c r="J422" s="11"/>
      <c r="K422" s="14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11"/>
      <c r="J423" s="11"/>
      <c r="K423" s="14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11"/>
      <c r="J424" s="11"/>
      <c r="K424" s="14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11"/>
      <c r="J425" s="11"/>
      <c r="K425" s="14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11"/>
      <c r="J426" s="11"/>
      <c r="K426" s="14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11"/>
      <c r="J427" s="11"/>
      <c r="K427" s="14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11"/>
      <c r="J428" s="11"/>
      <c r="K428" s="14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11"/>
      <c r="J429" s="11"/>
      <c r="K429" s="14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11"/>
      <c r="J430" s="11"/>
      <c r="K430" s="14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11"/>
      <c r="J431" s="11"/>
      <c r="K431" s="14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11"/>
      <c r="J432" s="11"/>
      <c r="K432" s="14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11"/>
      <c r="J433" s="11"/>
      <c r="K433" s="14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11"/>
      <c r="J434" s="11"/>
      <c r="K434" s="14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11"/>
      <c r="J450" s="11"/>
      <c r="K450" s="14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11"/>
      <c r="J451" s="11"/>
      <c r="K451" s="14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11"/>
      <c r="J452" s="11"/>
      <c r="K452" s="14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11"/>
      <c r="J453" s="11"/>
      <c r="K453" s="14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11"/>
      <c r="J454" s="11"/>
      <c r="K454" s="14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11"/>
      <c r="J455" s="11"/>
      <c r="K455" s="14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11"/>
      <c r="J456" s="11"/>
      <c r="K456" s="14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11"/>
      <c r="J457" s="11"/>
      <c r="K457" s="14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11"/>
      <c r="J458" s="11"/>
      <c r="K458" s="14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11"/>
      <c r="J459" s="11"/>
      <c r="K459" s="14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11"/>
      <c r="J460" s="11"/>
      <c r="K460" s="14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11"/>
      <c r="J461" s="11"/>
      <c r="K461" s="14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11"/>
      <c r="J462" s="11"/>
      <c r="K462" s="14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11"/>
      <c r="J463" s="11"/>
      <c r="K463" s="14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11"/>
      <c r="J464" s="11"/>
      <c r="K464" s="14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11"/>
      <c r="J465" s="11"/>
      <c r="K465" s="14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11"/>
      <c r="J466" s="11"/>
      <c r="K466" s="14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11"/>
      <c r="J467" s="11"/>
      <c r="K467" s="14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11"/>
      <c r="J468" s="11"/>
      <c r="K468" s="14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11"/>
      <c r="J469" s="11"/>
      <c r="K469" s="14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11"/>
      <c r="J470" s="11"/>
      <c r="K470" s="14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11"/>
      <c r="J471" s="11"/>
      <c r="K471" s="14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11"/>
      <c r="J472" s="11"/>
      <c r="K472" s="14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11"/>
      <c r="J473" s="11"/>
      <c r="K473" s="14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11"/>
      <c r="J474" s="11"/>
      <c r="K474" s="14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11"/>
      <c r="J475" s="11"/>
      <c r="K475" s="14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11"/>
      <c r="J476" s="11"/>
      <c r="K476" s="14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11"/>
      <c r="J477" s="11"/>
      <c r="K477" s="14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11"/>
      <c r="J478" s="11"/>
      <c r="K478" s="14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11"/>
      <c r="J479" s="11"/>
      <c r="K479" s="14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11"/>
      <c r="J480" s="11"/>
      <c r="K480" s="14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11"/>
      <c r="J481" s="11"/>
      <c r="K481" s="14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11"/>
      <c r="J482" s="11"/>
      <c r="K482" s="14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11"/>
      <c r="J483" s="11"/>
      <c r="K483" s="14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11"/>
      <c r="J484" s="11"/>
      <c r="K484" s="14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11"/>
      <c r="J485" s="11"/>
      <c r="K485" s="14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11"/>
      <c r="J486" s="11"/>
      <c r="K486" s="14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11"/>
      <c r="J487" s="11"/>
      <c r="K487" s="14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11"/>
      <c r="J488" s="11"/>
      <c r="K488" s="14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11"/>
      <c r="J489" s="11"/>
      <c r="K489" s="14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11"/>
      <c r="J490" s="11"/>
      <c r="K490" s="14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11"/>
      <c r="J491" s="11"/>
      <c r="K491" s="14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11"/>
      <c r="J492" s="11"/>
      <c r="K492" s="14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11"/>
      <c r="J493" s="11"/>
      <c r="K493" s="14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11"/>
      <c r="J499" s="11"/>
      <c r="K499" s="14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11"/>
      <c r="J500" s="11"/>
      <c r="K500" s="14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11"/>
      <c r="J501" s="11"/>
      <c r="K501" s="14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11"/>
      <c r="J502" s="11"/>
      <c r="K502" s="14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11"/>
      <c r="J503" s="11"/>
      <c r="K503" s="14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11"/>
      <c r="J504" s="11"/>
      <c r="K504" s="14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11"/>
      <c r="J505" s="11"/>
      <c r="K505" s="14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11"/>
      <c r="J506" s="11"/>
      <c r="K506" s="14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11"/>
      <c r="J507" s="11"/>
      <c r="K507" s="14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11"/>
      <c r="J508" s="11"/>
      <c r="K508" s="14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11"/>
      <c r="J509" s="11"/>
      <c r="K509" s="14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11"/>
      <c r="J510" s="11"/>
      <c r="K510" s="14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11"/>
      <c r="J511" s="11"/>
      <c r="K511" s="14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11"/>
      <c r="J512" s="11"/>
      <c r="K512" s="14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11"/>
      <c r="J513" s="11"/>
      <c r="K513" s="14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11"/>
      <c r="J514" s="11"/>
      <c r="K514" s="14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11"/>
      <c r="J515" s="11"/>
      <c r="K515" s="14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11"/>
      <c r="J516" s="11"/>
      <c r="K516" s="14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11"/>
      <c r="J517" s="11"/>
      <c r="K517" s="14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11"/>
      <c r="J518" s="11"/>
      <c r="K518" s="14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11"/>
      <c r="J539" s="11"/>
      <c r="K539" s="14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11"/>
      <c r="J540" s="11"/>
      <c r="K540" s="14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11"/>
      <c r="J541" s="11"/>
      <c r="K541" s="14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11"/>
      <c r="J542" s="11"/>
      <c r="K542" s="14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11"/>
      <c r="J543" s="11"/>
      <c r="K543" s="14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11"/>
      <c r="J549" s="11"/>
      <c r="K549" s="14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11"/>
      <c r="J550" s="11"/>
      <c r="K550" s="14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11"/>
      <c r="J551" s="11"/>
      <c r="K551" s="14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11"/>
      <c r="J552" s="11"/>
      <c r="K552" s="14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11"/>
      <c r="J553" s="11"/>
      <c r="K553" s="14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11"/>
      <c r="J554" s="11"/>
      <c r="K554" s="14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11"/>
      <c r="J555" s="11"/>
      <c r="K555" s="14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11"/>
      <c r="J556" s="11"/>
      <c r="K556" s="14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11"/>
      <c r="J557" s="11"/>
      <c r="K557" s="14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11"/>
      <c r="J563" s="11"/>
      <c r="K563" s="14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B99:B103"/>
    <mergeCell ref="C104:C108"/>
    <mergeCell ref="B104:B108"/>
    <mergeCell ref="E104:E108"/>
    <mergeCell ref="D104:D108"/>
    <mergeCell ref="B89:B93"/>
    <mergeCell ref="C89:C93"/>
    <mergeCell ref="D89:D93"/>
    <mergeCell ref="E89:E93"/>
    <mergeCell ref="B94:B98"/>
    <mergeCell ref="C94:C98"/>
    <mergeCell ref="D94:D98"/>
    <mergeCell ref="E94:E98"/>
    <mergeCell ref="B79:B83"/>
    <mergeCell ref="D79:D83"/>
    <mergeCell ref="E79:E83"/>
    <mergeCell ref="E84:E88"/>
    <mergeCell ref="D84:D88"/>
    <mergeCell ref="B84:B88"/>
    <mergeCell ref="C84:C88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B59:B63"/>
    <mergeCell ref="B39:B43"/>
    <mergeCell ref="B44:B48"/>
    <mergeCell ref="B49:B53"/>
    <mergeCell ref="C24:C28"/>
    <mergeCell ref="B54:B58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2022-10-04T14:51:20Z</cp:lastPrinted>
  <dcterms:created xsi:type="dcterms:W3CDTF">2016-02-05T07:01:02Z</dcterms:created>
  <dcterms:modified xsi:type="dcterms:W3CDTF">2022-10-04T14:54:56Z</dcterms:modified>
</cp:coreProperties>
</file>